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soumu\Desktop\令和４年電力\入札関係\"/>
    </mc:Choice>
  </mc:AlternateContent>
  <xr:revisionPtr revIDLastSave="0" documentId="13_ncr:1_{044ECF7D-71E8-4983-9F85-75067E8964BE}" xr6:coauthVersionLast="47" xr6:coauthVersionMax="47" xr10:uidLastSave="{00000000-0000-0000-0000-000000000000}"/>
  <bookViews>
    <workbookView xWindow="-120" yWindow="-120" windowWidth="20730" windowHeight="11160" xr2:uid="{2EB2227D-F196-4EAB-92B9-E5B0D6EF7EB1}"/>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43" i="1" l="1"/>
  <c r="K41" i="1"/>
  <c r="K32" i="1"/>
  <c r="K35" i="1"/>
  <c r="K38" i="1"/>
  <c r="I30" i="1"/>
  <c r="I31" i="1"/>
  <c r="I32" i="1"/>
  <c r="I33" i="1"/>
  <c r="I34" i="1"/>
  <c r="I35" i="1"/>
  <c r="I36" i="1"/>
  <c r="I37" i="1"/>
  <c r="I38" i="1"/>
  <c r="I39" i="1"/>
  <c r="I40" i="1"/>
  <c r="I29" i="1"/>
  <c r="I15" i="1"/>
  <c r="E15" i="1"/>
  <c r="I16" i="1"/>
  <c r="I17" i="1"/>
  <c r="K17" i="1" s="1"/>
  <c r="I18" i="1"/>
  <c r="I19" i="1"/>
  <c r="K19" i="1" s="1"/>
  <c r="I20" i="1"/>
  <c r="I21" i="1"/>
  <c r="I22" i="1"/>
  <c r="E17" i="1"/>
  <c r="E19" i="1"/>
  <c r="E21" i="1"/>
  <c r="J10" i="1"/>
  <c r="J9" i="1"/>
  <c r="J8" i="1"/>
  <c r="J7" i="1"/>
  <c r="K21" i="1" l="1"/>
  <c r="K15" i="1"/>
  <c r="L7" i="1"/>
  <c r="F7" i="1"/>
  <c r="E38" i="1" l="1"/>
  <c r="E35" i="1"/>
  <c r="E32" i="1"/>
  <c r="E29" i="1"/>
  <c r="K29" i="1" s="1"/>
</calcChain>
</file>

<file path=xl/sharedStrings.xml><?xml version="1.0" encoding="utf-8"?>
<sst xmlns="http://schemas.openxmlformats.org/spreadsheetml/2006/main" count="115" uniqueCount="77">
  <si>
    <t>№</t>
    <phoneticPr fontId="1"/>
  </si>
  <si>
    <t>施設名</t>
    <rPh sb="0" eb="2">
      <t>シセツ</t>
    </rPh>
    <rPh sb="2" eb="3">
      <t>メイ</t>
    </rPh>
    <phoneticPr fontId="1"/>
  </si>
  <si>
    <t>最初の１２０ｋｗまで</t>
    <rPh sb="0" eb="2">
      <t>サイショ</t>
    </rPh>
    <phoneticPr fontId="1"/>
  </si>
  <si>
    <t>１２０ｋｗ超過３００ｋｗまで</t>
    <rPh sb="5" eb="7">
      <t>チョウカ</t>
    </rPh>
    <phoneticPr fontId="1"/>
  </si>
  <si>
    <t>３００ｋｗ超過分</t>
    <rPh sb="5" eb="7">
      <t>チョウカ</t>
    </rPh>
    <rPh sb="7" eb="8">
      <t>ブン</t>
    </rPh>
    <phoneticPr fontId="1"/>
  </si>
  <si>
    <t>夏季</t>
    <rPh sb="0" eb="2">
      <t>カキ</t>
    </rPh>
    <phoneticPr fontId="1"/>
  </si>
  <si>
    <t>他季</t>
    <rPh sb="0" eb="1">
      <t>ホカ</t>
    </rPh>
    <rPh sb="1" eb="2">
      <t>キ</t>
    </rPh>
    <phoneticPr fontId="1"/>
  </si>
  <si>
    <t>消防本部（署）</t>
    <rPh sb="0" eb="2">
      <t>ショウボウ</t>
    </rPh>
    <rPh sb="2" eb="4">
      <t>ホンブ</t>
    </rPh>
    <rPh sb="5" eb="6">
      <t>ショ</t>
    </rPh>
    <phoneticPr fontId="1"/>
  </si>
  <si>
    <t>ピーク</t>
  </si>
  <si>
    <t>昼間・夏季</t>
    <rPh sb="0" eb="2">
      <t>ヒルマ</t>
    </rPh>
    <phoneticPr fontId="1"/>
  </si>
  <si>
    <t>昼間・他季</t>
    <rPh sb="0" eb="2">
      <t>ヒルマ</t>
    </rPh>
    <rPh sb="3" eb="4">
      <t>タ</t>
    </rPh>
    <rPh sb="4" eb="5">
      <t>キ</t>
    </rPh>
    <phoneticPr fontId="1"/>
  </si>
  <si>
    <t>夜間</t>
  </si>
  <si>
    <t>No.</t>
    <phoneticPr fontId="1"/>
  </si>
  <si>
    <t>予定契約電力
（kW）</t>
    <rPh sb="0" eb="2">
      <t>ヨテイ</t>
    </rPh>
    <rPh sb="2" eb="4">
      <t>ケイヤク</t>
    </rPh>
    <rPh sb="4" eb="6">
      <t>デンリョク</t>
    </rPh>
    <phoneticPr fontId="1"/>
  </si>
  <si>
    <t>単価
（円/kW・月）
※小数点以下
第2位迄記入</t>
    <rPh sb="0" eb="2">
      <t>タンカ</t>
    </rPh>
    <phoneticPr fontId="1"/>
  </si>
  <si>
    <t>力率
（％）</t>
    <rPh sb="0" eb="2">
      <t>リキリツ</t>
    </rPh>
    <phoneticPr fontId="1"/>
  </si>
  <si>
    <t>単価
(円/kWh)
※小数点以下
第2位迄記入</t>
    <rPh sb="0" eb="2">
      <t>タンカ</t>
    </rPh>
    <rPh sb="4" eb="5">
      <t>エン</t>
    </rPh>
    <phoneticPr fontId="1"/>
  </si>
  <si>
    <t>a</t>
    <phoneticPr fontId="1"/>
  </si>
  <si>
    <t>ｂ</t>
    <phoneticPr fontId="1"/>
  </si>
  <si>
    <t>ｃ</t>
    <phoneticPr fontId="1"/>
  </si>
  <si>
    <t>e</t>
    <phoneticPr fontId="1"/>
  </si>
  <si>
    <t>f</t>
    <phoneticPr fontId="1"/>
  </si>
  <si>
    <t>高圧電力</t>
    <rPh sb="0" eb="2">
      <t>コウアツ</t>
    </rPh>
    <rPh sb="2" eb="4">
      <t>デンリョク</t>
    </rPh>
    <phoneticPr fontId="1"/>
  </si>
  <si>
    <t>従量料金　　　　※小数点以下　　　　第３位切り捨て</t>
    <rPh sb="0" eb="2">
      <t>ジュウリョウ</t>
    </rPh>
    <rPh sb="2" eb="4">
      <t>リョウキン</t>
    </rPh>
    <rPh sb="9" eb="12">
      <t>ショウスウテン</t>
    </rPh>
    <rPh sb="12" eb="14">
      <t>イカ</t>
    </rPh>
    <rPh sb="18" eb="19">
      <t>ダイ</t>
    </rPh>
    <rPh sb="20" eb="21">
      <t>イ</t>
    </rPh>
    <rPh sb="21" eb="22">
      <t>キ</t>
    </rPh>
    <rPh sb="23" eb="24">
      <t>ス</t>
    </rPh>
    <phoneticPr fontId="1"/>
  </si>
  <si>
    <t>a</t>
  </si>
  <si>
    <t>b</t>
  </si>
  <si>
    <t>基本料金（円）　       　　※小数点以下第３位　　以下切り捨て</t>
    <rPh sb="0" eb="2">
      <t>キホン</t>
    </rPh>
    <rPh sb="2" eb="4">
      <t>リョウキン</t>
    </rPh>
    <rPh sb="5" eb="6">
      <t>エン</t>
    </rPh>
    <rPh sb="18" eb="21">
      <t>ショウスウテン</t>
    </rPh>
    <rPh sb="21" eb="23">
      <t>イカ</t>
    </rPh>
    <rPh sb="23" eb="24">
      <t>ダイ</t>
    </rPh>
    <rPh sb="25" eb="26">
      <t>イ</t>
    </rPh>
    <rPh sb="28" eb="30">
      <t>イカ</t>
    </rPh>
    <rPh sb="30" eb="31">
      <t>キ</t>
    </rPh>
    <rPh sb="32" eb="33">
      <t>ス</t>
    </rPh>
    <phoneticPr fontId="1"/>
  </si>
  <si>
    <t>留意事項）</t>
    <rPh sb="0" eb="2">
      <t>リュウイ</t>
    </rPh>
    <rPh sb="2" eb="4">
      <t>ジコウ</t>
    </rPh>
    <phoneticPr fontId="5"/>
  </si>
  <si>
    <t>※7月1日から9月30日までの期間を「夏季」とし、その他の期間を「その他季」とする。</t>
    <rPh sb="2" eb="3">
      <t>ガツ</t>
    </rPh>
    <rPh sb="4" eb="5">
      <t>ニチ</t>
    </rPh>
    <rPh sb="8" eb="9">
      <t>ガツ</t>
    </rPh>
    <rPh sb="11" eb="12">
      <t>ニチ</t>
    </rPh>
    <rPh sb="15" eb="17">
      <t>キカン</t>
    </rPh>
    <rPh sb="19" eb="21">
      <t>カキ</t>
    </rPh>
    <rPh sb="27" eb="28">
      <t>タ</t>
    </rPh>
    <rPh sb="29" eb="31">
      <t>キカン</t>
    </rPh>
    <rPh sb="35" eb="36">
      <t>タ</t>
    </rPh>
    <rPh sb="36" eb="37">
      <t>キ</t>
    </rPh>
    <phoneticPr fontId="2"/>
  </si>
  <si>
    <t>※燃料費調整費、電気事業者による再生可能エネルギー電気の特別措置法に基づく賦課金は考慮しないこと。</t>
    <rPh sb="1" eb="4">
      <t>ネンリョウヒ</t>
    </rPh>
    <rPh sb="4" eb="6">
      <t>チョウセイ</t>
    </rPh>
    <rPh sb="6" eb="7">
      <t>ヒ</t>
    </rPh>
    <rPh sb="8" eb="10">
      <t>デンキ</t>
    </rPh>
    <rPh sb="10" eb="13">
      <t>ジギョウシャ</t>
    </rPh>
    <rPh sb="16" eb="18">
      <t>サイセイ</t>
    </rPh>
    <rPh sb="18" eb="20">
      <t>カノウ</t>
    </rPh>
    <rPh sb="25" eb="27">
      <t>デンキ</t>
    </rPh>
    <rPh sb="28" eb="30">
      <t>トクベツ</t>
    </rPh>
    <rPh sb="30" eb="33">
      <t>ソチホウ</t>
    </rPh>
    <rPh sb="34" eb="35">
      <t>モト</t>
    </rPh>
    <rPh sb="37" eb="40">
      <t>フカキン</t>
    </rPh>
    <rPh sb="41" eb="43">
      <t>コウリョ</t>
    </rPh>
    <phoneticPr fontId="5"/>
  </si>
  <si>
    <t>（燃料費調整費、電気事業者による再生可能エネルギーについては、発電促進賦課金地域を管轄する一般電気事業者が定める特定規模需要標準供給条件により別途支払います。）</t>
    <rPh sb="31" eb="33">
      <t>ハツデン</t>
    </rPh>
    <rPh sb="33" eb="35">
      <t>ソクシン</t>
    </rPh>
    <rPh sb="35" eb="38">
      <t>フカキン</t>
    </rPh>
    <rPh sb="38" eb="40">
      <t>チイキ</t>
    </rPh>
    <rPh sb="41" eb="43">
      <t>カンカツ</t>
    </rPh>
    <rPh sb="45" eb="47">
      <t>イッパン</t>
    </rPh>
    <rPh sb="47" eb="49">
      <t>デンキ</t>
    </rPh>
    <rPh sb="49" eb="52">
      <t>ジギョウシャ</t>
    </rPh>
    <rPh sb="53" eb="54">
      <t>サダ</t>
    </rPh>
    <rPh sb="56" eb="58">
      <t>トクテイ</t>
    </rPh>
    <rPh sb="58" eb="60">
      <t>キボ</t>
    </rPh>
    <rPh sb="60" eb="62">
      <t>ジュヨウ</t>
    </rPh>
    <rPh sb="62" eb="64">
      <t>ヒョウジュン</t>
    </rPh>
    <rPh sb="64" eb="66">
      <t>キョウキュウ</t>
    </rPh>
    <rPh sb="66" eb="68">
      <t>ジョウケン</t>
    </rPh>
    <rPh sb="71" eb="73">
      <t>ベット</t>
    </rPh>
    <rPh sb="73" eb="75">
      <t>シハラ</t>
    </rPh>
    <phoneticPr fontId="5"/>
  </si>
  <si>
    <t>税込金額</t>
    <rPh sb="0" eb="2">
      <t>ゼイコミ</t>
    </rPh>
    <rPh sb="2" eb="4">
      <t>キンガク</t>
    </rPh>
    <phoneticPr fontId="6"/>
  </si>
  <si>
    <t>小数点以下切捨て</t>
    <rPh sb="0" eb="3">
      <t>ショウスウテン</t>
    </rPh>
    <rPh sb="3" eb="5">
      <t>イカ</t>
    </rPh>
    <rPh sb="5" eb="7">
      <t>キリス</t>
    </rPh>
    <phoneticPr fontId="6"/>
  </si>
  <si>
    <t>…②</t>
    <phoneticPr fontId="6"/>
  </si>
  <si>
    <t>入札予定額</t>
    <rPh sb="0" eb="2">
      <t>ニュウサツ</t>
    </rPh>
    <rPh sb="2" eb="4">
      <t>ヨテイ</t>
    </rPh>
    <rPh sb="4" eb="5">
      <t>ガク</t>
    </rPh>
    <phoneticPr fontId="6"/>
  </si>
  <si>
    <t>税抜金額</t>
    <rPh sb="0" eb="2">
      <t>ゼイヌキ</t>
    </rPh>
    <rPh sb="2" eb="4">
      <t>キンガク</t>
    </rPh>
    <phoneticPr fontId="6"/>
  </si>
  <si>
    <t>②×100／110＝</t>
    <phoneticPr fontId="6"/>
  </si>
  <si>
    <t>…③</t>
    <phoneticPr fontId="6"/>
  </si>
  <si>
    <t>Ｂ総計（円）　 　　※小数点以下　　　第３位切り捨て</t>
    <rPh sb="1" eb="3">
      <t>ソウケイ</t>
    </rPh>
    <rPh sb="4" eb="5">
      <t>エン</t>
    </rPh>
    <rPh sb="11" eb="14">
      <t>ショウスウテン</t>
    </rPh>
    <rPh sb="14" eb="16">
      <t>イカ</t>
    </rPh>
    <rPh sb="19" eb="20">
      <t>ダイ</t>
    </rPh>
    <rPh sb="21" eb="22">
      <t>イ</t>
    </rPh>
    <rPh sb="22" eb="23">
      <t>キ</t>
    </rPh>
    <rPh sb="24" eb="25">
      <t>ス</t>
    </rPh>
    <phoneticPr fontId="1"/>
  </si>
  <si>
    <t>【入札内訳書】</t>
  </si>
  <si>
    <t>住所</t>
    <rPh sb="0" eb="2">
      <t>ジュウショ</t>
    </rPh>
    <phoneticPr fontId="19"/>
  </si>
  <si>
    <t>（様式９）</t>
    <rPh sb="1" eb="3">
      <t>ヨウシキ</t>
    </rPh>
    <phoneticPr fontId="19"/>
  </si>
  <si>
    <t>商号</t>
    <rPh sb="0" eb="2">
      <t>ショウゴウ</t>
    </rPh>
    <phoneticPr fontId="19"/>
  </si>
  <si>
    <t>氏名</t>
    <rPh sb="0" eb="2">
      <t>シメイ</t>
    </rPh>
    <phoneticPr fontId="19"/>
  </si>
  <si>
    <t>㊞</t>
    <phoneticPr fontId="19"/>
  </si>
  <si>
    <t>Ａ総計(円)
※小数点以下　　第3位切り捨て</t>
    <rPh sb="1" eb="3">
      <t>ソウケイ</t>
    </rPh>
    <rPh sb="4" eb="5">
      <t>エン</t>
    </rPh>
    <phoneticPr fontId="1"/>
  </si>
  <si>
    <t>d＝a×b((185-C)/100)×12</t>
    <phoneticPr fontId="1"/>
  </si>
  <si>
    <t>（１円未満切り上げとする。）</t>
    <rPh sb="2" eb="3">
      <t>エン</t>
    </rPh>
    <rPh sb="3" eb="5">
      <t>ミマン</t>
    </rPh>
    <rPh sb="5" eb="6">
      <t>キ</t>
    </rPh>
    <rPh sb="7" eb="8">
      <t>ア</t>
    </rPh>
    <phoneticPr fontId="15"/>
  </si>
  <si>
    <t>（令和４年度甘木・朝倉消防本部（署）庁舎ほか４庁舎電力需給）</t>
    <rPh sb="1" eb="2">
      <t>レイ</t>
    </rPh>
    <rPh sb="2" eb="3">
      <t>ワ</t>
    </rPh>
    <rPh sb="4" eb="6">
      <t>ネンド</t>
    </rPh>
    <rPh sb="6" eb="8">
      <t>アマギ</t>
    </rPh>
    <rPh sb="9" eb="11">
      <t>アサクラ</t>
    </rPh>
    <rPh sb="11" eb="13">
      <t>ショウボウ</t>
    </rPh>
    <rPh sb="13" eb="15">
      <t>ホンブ</t>
    </rPh>
    <rPh sb="16" eb="17">
      <t>ショ</t>
    </rPh>
    <rPh sb="18" eb="20">
      <t>チョウシャ</t>
    </rPh>
    <rPh sb="23" eb="25">
      <t>チョウシャ</t>
    </rPh>
    <phoneticPr fontId="6"/>
  </si>
  <si>
    <t>c＝a×b×12</t>
    <phoneticPr fontId="1"/>
  </si>
  <si>
    <t>d</t>
    <phoneticPr fontId="1"/>
  </si>
  <si>
    <t>e</t>
    <phoneticPr fontId="1"/>
  </si>
  <si>
    <t>予定電力量　　　　                    　（ｋｗｈ）</t>
    <rPh sb="0" eb="2">
      <t>ヨテイ</t>
    </rPh>
    <rPh sb="2" eb="4">
      <t>デンリョク</t>
    </rPh>
    <rPh sb="4" eb="5">
      <t>リョウ</t>
    </rPh>
    <phoneticPr fontId="1"/>
  </si>
  <si>
    <t>割引額</t>
    <rPh sb="0" eb="2">
      <t>ワリビキ</t>
    </rPh>
    <rPh sb="2" eb="3">
      <t>ガク</t>
    </rPh>
    <phoneticPr fontId="1"/>
  </si>
  <si>
    <t>ｇ=e×ｆ</t>
    <phoneticPr fontId="1"/>
  </si>
  <si>
    <t>ｈ</t>
    <phoneticPr fontId="1"/>
  </si>
  <si>
    <t>予定電力量　　　　 　　　　　         　（ｋｗｈ）</t>
    <rPh sb="0" eb="2">
      <t>ヨテイ</t>
    </rPh>
    <rPh sb="2" eb="4">
      <t>デンリョク</t>
    </rPh>
    <rPh sb="4" eb="5">
      <t>リョウ</t>
    </rPh>
    <phoneticPr fontId="1"/>
  </si>
  <si>
    <t>予定契約　　　  電力　　　       　（ＫＷ）</t>
    <rPh sb="0" eb="2">
      <t>ヨテイ</t>
    </rPh>
    <rPh sb="2" eb="4">
      <t>ケイヤク</t>
    </rPh>
    <rPh sb="9" eb="11">
      <t>デンリョク</t>
    </rPh>
    <phoneticPr fontId="1"/>
  </si>
  <si>
    <t>f=ｄ×e</t>
    <phoneticPr fontId="1"/>
  </si>
  <si>
    <t>g</t>
    <phoneticPr fontId="1"/>
  </si>
  <si>
    <t>東部分署</t>
    <rPh sb="0" eb="2">
      <t>トウブ</t>
    </rPh>
    <rPh sb="2" eb="4">
      <t>ブンショ</t>
    </rPh>
    <phoneticPr fontId="1"/>
  </si>
  <si>
    <t>西部分署</t>
    <rPh sb="0" eb="2">
      <t>セイブ</t>
    </rPh>
    <rPh sb="2" eb="4">
      <t>ブンショ</t>
    </rPh>
    <phoneticPr fontId="1"/>
  </si>
  <si>
    <t>朝倉出張所所　</t>
    <rPh sb="0" eb="2">
      <t>アサクラ</t>
    </rPh>
    <rPh sb="2" eb="4">
      <t>シュッチョウ</t>
    </rPh>
    <rPh sb="4" eb="5">
      <t>ジョ</t>
    </rPh>
    <rPh sb="5" eb="6">
      <t>ショ</t>
    </rPh>
    <phoneticPr fontId="1"/>
  </si>
  <si>
    <t>東出張所</t>
    <rPh sb="0" eb="1">
      <t>ヒガシ</t>
    </rPh>
    <rPh sb="1" eb="3">
      <t>シュッチョウ</t>
    </rPh>
    <rPh sb="3" eb="4">
      <t>ショ</t>
    </rPh>
    <phoneticPr fontId="1"/>
  </si>
  <si>
    <t>朝倉出張所所</t>
    <rPh sb="0" eb="2">
      <t>アサクラ</t>
    </rPh>
    <rPh sb="2" eb="4">
      <t>シュッチョウ</t>
    </rPh>
    <rPh sb="4" eb="5">
      <t>ジョ</t>
    </rPh>
    <rPh sb="5" eb="6">
      <t>ショ</t>
    </rPh>
    <phoneticPr fontId="1"/>
  </si>
  <si>
    <t>動力で使用する電力</t>
    <rPh sb="0" eb="2">
      <t>ドウリョク</t>
    </rPh>
    <rPh sb="3" eb="5">
      <t>シヨウ</t>
    </rPh>
    <rPh sb="7" eb="9">
      <t>デンリョク</t>
    </rPh>
    <phoneticPr fontId="1"/>
  </si>
  <si>
    <t>電気で使用する電力</t>
    <rPh sb="0" eb="2">
      <t>デンキ</t>
    </rPh>
    <rPh sb="3" eb="5">
      <t>シヨウ</t>
    </rPh>
    <rPh sb="7" eb="9">
      <t>デンリョク</t>
    </rPh>
    <phoneticPr fontId="1"/>
  </si>
  <si>
    <t>h=d+ｆ+ｇ</t>
    <phoneticPr fontId="1"/>
  </si>
  <si>
    <t>i=d+ｇ+ｈ</t>
    <phoneticPr fontId="1"/>
  </si>
  <si>
    <t>h=c+e+g</t>
    <phoneticPr fontId="1"/>
  </si>
  <si>
    <t>※割引がある場合は割引額を記入する。</t>
    <rPh sb="1" eb="3">
      <t>ワリビキ</t>
    </rPh>
    <rPh sb="6" eb="8">
      <t>バアイ</t>
    </rPh>
    <rPh sb="9" eb="11">
      <t>ワリビキ</t>
    </rPh>
    <rPh sb="11" eb="12">
      <t>ガク</t>
    </rPh>
    <rPh sb="13" eb="15">
      <t>キニュウ</t>
    </rPh>
    <phoneticPr fontId="1"/>
  </si>
  <si>
    <t>※基本料金単価及び電力量料金単価は、小数点以下第2位までとする。</t>
    <rPh sb="1" eb="3">
      <t>キホン</t>
    </rPh>
    <rPh sb="3" eb="5">
      <t>リョウキン</t>
    </rPh>
    <rPh sb="5" eb="7">
      <t>タンカ</t>
    </rPh>
    <rPh sb="7" eb="8">
      <t>オヨ</t>
    </rPh>
    <rPh sb="9" eb="11">
      <t>デンリョク</t>
    </rPh>
    <rPh sb="11" eb="12">
      <t>リョウ</t>
    </rPh>
    <rPh sb="12" eb="14">
      <t>リョウキン</t>
    </rPh>
    <rPh sb="14" eb="16">
      <t>タンカ</t>
    </rPh>
    <rPh sb="18" eb="21">
      <t>ショウスウテン</t>
    </rPh>
    <rPh sb="21" eb="23">
      <t>イカ</t>
    </rPh>
    <rPh sb="23" eb="24">
      <t>ダイ</t>
    </rPh>
    <rPh sb="25" eb="26">
      <t>イ</t>
    </rPh>
    <phoneticPr fontId="2"/>
  </si>
  <si>
    <t>予定契約　　　  電力　　　       　（KVA）</t>
    <rPh sb="0" eb="2">
      <t>ヨテイ</t>
    </rPh>
    <rPh sb="2" eb="4">
      <t>ケイヤク</t>
    </rPh>
    <rPh sb="9" eb="11">
      <t>デンリョク</t>
    </rPh>
    <phoneticPr fontId="1"/>
  </si>
  <si>
    <t>単価
（円/KVA・月）
※小数点以下
第2位迄記入</t>
    <rPh sb="0" eb="2">
      <t>タンカ</t>
    </rPh>
    <phoneticPr fontId="1"/>
  </si>
  <si>
    <t>予定電力量　　　　 　　　　　         　（KVA）</t>
    <rPh sb="0" eb="2">
      <t>ヨテイ</t>
    </rPh>
    <rPh sb="2" eb="4">
      <t>デンリョク</t>
    </rPh>
    <rPh sb="4" eb="5">
      <t>リョウ</t>
    </rPh>
    <phoneticPr fontId="1"/>
  </si>
  <si>
    <t>単価
(円/KVA)
※小数点以下
第2位迄記入</t>
    <rPh sb="0" eb="2">
      <t>タンカ</t>
    </rPh>
    <rPh sb="4" eb="5">
      <t>エン</t>
    </rPh>
    <phoneticPr fontId="1"/>
  </si>
  <si>
    <t>令和５年２月１日～令和６年１月３１日の予定金額内訳</t>
    <rPh sb="7" eb="8">
      <t>ニチ</t>
    </rPh>
    <rPh sb="17" eb="1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</si>
</sst>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_ "/>
    <numFmt numFmtId="178" formatCode="#,##0.00_ ;[Red]\-#,##0.00\ "/>
    <numFmt numFmtId="179" formatCode="#,##0_ ;[Red]\-#,##0\ "/>
  </numFmts>
  <fonts count="30"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1"/>
      <color theme="1"/>
      <name val="游ゴシック"/>
      <family val="2"/>
      <charset val="128"/>
      <scheme val="minor"/>
    </font>
    <font>
      <sz val="11"/>
      <name val="ＭＳ Ｐゴシック"/>
      <family val="3"/>
      <charset val="128"/>
    </font>
    <font>
      <sz val="10"/>
      <name val="ＭＳ Ｐゴシック"/>
      <family val="3"/>
      <charset val="128"/>
    </font>
    <font>
      <sz val="18"/>
      <color theme="3"/>
      <name val="游ゴシック Light"/>
      <family val="2"/>
      <charset val="128"/>
      <scheme val="major"/>
    </font>
    <font>
      <sz val="12"/>
      <color theme="1"/>
      <name val="游ゴシック"/>
      <family val="2"/>
      <charset val="128"/>
      <scheme val="minor"/>
    </font>
    <font>
      <sz val="12"/>
      <name val="ＭＳ Ｐゴシック"/>
      <family val="3"/>
      <charset val="128"/>
    </font>
    <font>
      <sz val="8"/>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sz val="18"/>
      <color indexed="54"/>
      <name val="ＭＳ Ｐゴシック"/>
      <family val="3"/>
      <charset val="128"/>
    </font>
    <font>
      <sz val="12"/>
      <color theme="1"/>
      <name val="ＭＳ 明朝"/>
      <family val="1"/>
      <charset val="128"/>
    </font>
    <font>
      <sz val="11"/>
      <color theme="1"/>
      <name val="游ゴシック"/>
      <family val="3"/>
      <charset val="128"/>
      <scheme val="minor"/>
    </font>
    <font>
      <b/>
      <sz val="14"/>
      <color indexed="8"/>
      <name val="ＭＳ 明朝"/>
      <family val="1"/>
      <charset val="128"/>
    </font>
    <font>
      <sz val="6"/>
      <name val="ＭＳ Ｐゴシック"/>
      <family val="3"/>
      <charset val="128"/>
    </font>
    <font>
      <sz val="14"/>
      <color indexed="8"/>
      <name val="ＭＳ Ｐゴシック"/>
      <family val="3"/>
      <charset val="128"/>
    </font>
    <font>
      <b/>
      <sz val="14"/>
      <color theme="1"/>
      <name val="ＭＳ 明朝"/>
      <family val="1"/>
      <charset val="128"/>
    </font>
    <font>
      <sz val="14"/>
      <color theme="1"/>
      <name val="游ゴシック"/>
      <family val="3"/>
      <charset val="128"/>
      <scheme val="minor"/>
    </font>
    <font>
      <sz val="11"/>
      <name val="ＭＳ Ｐ明朝"/>
      <family val="1"/>
      <charset val="128"/>
    </font>
    <font>
      <sz val="14"/>
      <name val="ＭＳ 明朝"/>
      <family val="1"/>
      <charset val="128"/>
    </font>
    <font>
      <sz val="8"/>
      <color theme="1"/>
      <name val="ＭＳ 明朝"/>
      <family val="1"/>
      <charset val="128"/>
    </font>
    <font>
      <sz val="10"/>
      <color theme="1"/>
      <name val="游ゴシック"/>
      <family val="2"/>
      <charset val="128"/>
      <scheme val="minor"/>
    </font>
    <font>
      <sz val="10"/>
      <color theme="1"/>
      <name val="游ゴシック"/>
      <family val="3"/>
      <charset val="128"/>
      <scheme val="minor"/>
    </font>
    <font>
      <sz val="6"/>
      <color theme="1"/>
      <name val="ＭＳ 明朝"/>
      <family val="1"/>
      <charset val="128"/>
    </font>
    <font>
      <sz val="10"/>
      <color theme="1"/>
      <name val="ＭＳ 明朝"/>
      <family val="1"/>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auto="1"/>
      </left>
      <right style="hair">
        <color auto="1"/>
      </right>
      <top style="thin">
        <color auto="1"/>
      </top>
      <bottom/>
      <diagonal/>
    </border>
    <border>
      <left/>
      <right style="thin">
        <color indexed="64"/>
      </right>
      <top style="thin">
        <color auto="1"/>
      </top>
      <bottom/>
      <diagonal/>
    </border>
    <border>
      <left style="thin">
        <color indexed="64"/>
      </left>
      <right style="hair">
        <color indexed="64"/>
      </right>
      <top style="thin">
        <color auto="1"/>
      </top>
      <bottom style="hair">
        <color indexed="64"/>
      </bottom>
      <diagonal/>
    </border>
    <border>
      <left style="hair">
        <color indexed="64"/>
      </left>
      <right/>
      <top style="thin">
        <color auto="1"/>
      </top>
      <bottom style="hair">
        <color indexed="64"/>
      </bottom>
      <diagonal/>
    </border>
    <border>
      <left style="thin">
        <color indexed="64"/>
      </left>
      <right style="hair">
        <color indexed="64"/>
      </right>
      <top/>
      <bottom/>
      <diagonal/>
    </border>
    <border>
      <left/>
      <right style="thin">
        <color auto="1"/>
      </right>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bottom style="thin">
        <color auto="1"/>
      </bottom>
      <diagonal/>
    </border>
    <border>
      <left/>
      <right style="thin">
        <color indexed="64"/>
      </right>
      <top/>
      <bottom style="thin">
        <color indexed="64"/>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indexed="64"/>
      </left>
      <right style="thin">
        <color indexed="64"/>
      </right>
      <top style="hair">
        <color auto="1"/>
      </top>
      <bottom style="thin">
        <color indexed="64"/>
      </bottom>
      <diagonal/>
    </border>
    <border>
      <left/>
      <right style="thin">
        <color indexed="64"/>
      </right>
      <top style="hair">
        <color indexed="64"/>
      </top>
      <bottom style="thin">
        <color auto="1"/>
      </bottom>
      <diagonal/>
    </border>
    <border>
      <left style="hair">
        <color indexed="64"/>
      </left>
      <right style="thin">
        <color indexed="64"/>
      </right>
      <top style="thin">
        <color auto="1"/>
      </top>
      <bottom style="hair">
        <color indexed="64"/>
      </bottom>
      <diagonal/>
    </border>
    <border>
      <left/>
      <right/>
      <top style="thin">
        <color auto="1"/>
      </top>
      <bottom style="hair">
        <color indexed="64"/>
      </bottom>
      <diagonal/>
    </border>
    <border>
      <left style="thin">
        <color auto="1"/>
      </left>
      <right style="hair">
        <color auto="1"/>
      </right>
      <top style="hair">
        <color auto="1"/>
      </top>
      <bottom/>
      <diagonal/>
    </border>
    <border>
      <left style="hair">
        <color indexed="64"/>
      </left>
      <right style="thin">
        <color indexed="64"/>
      </right>
      <top style="hair">
        <color indexed="64"/>
      </top>
      <bottom/>
      <diagonal/>
    </border>
    <border>
      <left/>
      <right/>
      <top style="hair">
        <color auto="1"/>
      </top>
      <bottom/>
      <diagonal/>
    </border>
    <border>
      <left style="thin">
        <color indexed="64"/>
      </left>
      <right style="thin">
        <color indexed="64"/>
      </right>
      <top style="hair">
        <color auto="1"/>
      </top>
      <bottom/>
      <diagonal/>
    </border>
    <border>
      <left/>
      <right style="hair">
        <color auto="1"/>
      </right>
      <top style="hair">
        <color auto="1"/>
      </top>
      <bottom/>
      <diagonal/>
    </border>
    <border>
      <left style="hair">
        <color auto="1"/>
      </left>
      <right/>
      <top style="hair">
        <color auto="1"/>
      </top>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bottom/>
      <diagonal/>
    </border>
  </borders>
  <cellStyleXfs count="5">
    <xf numFmtId="0" fontId="0"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7" fillId="0" borderId="0">
      <alignment vertical="center"/>
    </xf>
  </cellStyleXfs>
  <cellXfs count="157">
    <xf numFmtId="0" fontId="0" fillId="0" borderId="0" xfId="0">
      <alignment vertical="center"/>
    </xf>
    <xf numFmtId="177" fontId="0" fillId="0" borderId="0" xfId="0" applyNumberFormat="1">
      <alignment vertical="center"/>
    </xf>
    <xf numFmtId="38" fontId="4" fillId="0" borderId="11" xfId="3" applyFont="1" applyFill="1" applyBorder="1">
      <alignment vertical="center"/>
    </xf>
    <xf numFmtId="40" fontId="4" fillId="0" borderId="2" xfId="3" applyNumberFormat="1" applyFont="1" applyFill="1" applyBorder="1">
      <alignment vertical="center"/>
    </xf>
    <xf numFmtId="0" fontId="5" fillId="0" borderId="14" xfId="2" applyFont="1" applyBorder="1" applyAlignment="1">
      <alignment horizontal="center" vertical="center"/>
    </xf>
    <xf numFmtId="38" fontId="4" fillId="0" borderId="15" xfId="3" applyFont="1" applyFill="1" applyBorder="1">
      <alignment vertical="center"/>
    </xf>
    <xf numFmtId="40" fontId="4" fillId="0" borderId="4" xfId="3" applyNumberFormat="1" applyFont="1" applyFill="1" applyBorder="1">
      <alignment vertical="center"/>
    </xf>
    <xf numFmtId="40" fontId="4" fillId="0" borderId="0" xfId="3" applyNumberFormat="1" applyFont="1" applyFill="1" applyBorder="1">
      <alignment vertical="center"/>
    </xf>
    <xf numFmtId="0" fontId="5" fillId="0" borderId="18" xfId="2" applyFont="1" applyBorder="1" applyAlignment="1">
      <alignment horizontal="center" vertical="center"/>
    </xf>
    <xf numFmtId="38" fontId="4" fillId="0" borderId="19" xfId="3" applyFont="1" applyFill="1" applyBorder="1">
      <alignment vertical="center"/>
    </xf>
    <xf numFmtId="40" fontId="4" fillId="0" borderId="20" xfId="3" applyNumberFormat="1" applyFont="1" applyFill="1" applyBorder="1">
      <alignment vertical="center"/>
    </xf>
    <xf numFmtId="0" fontId="8" fillId="0" borderId="30" xfId="2" applyFont="1" applyBorder="1" applyAlignment="1">
      <alignment horizontal="center" vertical="center"/>
    </xf>
    <xf numFmtId="0" fontId="8" fillId="0" borderId="0" xfId="2" applyFont="1" applyBorder="1" applyAlignment="1">
      <alignment horizontal="center" vertical="center"/>
    </xf>
    <xf numFmtId="0" fontId="8" fillId="0" borderId="0" xfId="2" applyFont="1" applyBorder="1" applyAlignment="1">
      <alignment horizontal="left" vertical="center"/>
    </xf>
    <xf numFmtId="0" fontId="8" fillId="0" borderId="30" xfId="2" applyFont="1" applyBorder="1" applyAlignment="1">
      <alignment horizontal="left" vertical="center"/>
    </xf>
    <xf numFmtId="0" fontId="9" fillId="0" borderId="23" xfId="2" applyFont="1" applyBorder="1" applyAlignment="1">
      <alignment horizontal="center" vertical="center" wrapText="1"/>
    </xf>
    <xf numFmtId="0" fontId="9" fillId="0" borderId="2" xfId="2" applyFont="1" applyBorder="1" applyAlignment="1">
      <alignment horizontal="center" vertical="center" wrapText="1"/>
    </xf>
    <xf numFmtId="0" fontId="8" fillId="0" borderId="0" xfId="2" applyFont="1" applyBorder="1" applyAlignment="1">
      <alignment horizontal="center" vertical="center"/>
    </xf>
    <xf numFmtId="0" fontId="5" fillId="0" borderId="10" xfId="2" applyFont="1" applyBorder="1" applyAlignment="1">
      <alignment horizontal="center" vertical="center"/>
    </xf>
    <xf numFmtId="0" fontId="4" fillId="0" borderId="0" xfId="2" applyFont="1" applyBorder="1" applyAlignment="1">
      <alignment horizontal="center" vertical="center" wrapText="1"/>
    </xf>
    <xf numFmtId="0" fontId="0" fillId="0" borderId="0" xfId="0" applyBorder="1">
      <alignment vertical="center"/>
    </xf>
    <xf numFmtId="176" fontId="0" fillId="0" borderId="0" xfId="0" applyNumberFormat="1" applyBorder="1" applyAlignment="1">
      <alignment vertical="center" shrinkToFit="1"/>
    </xf>
    <xf numFmtId="177" fontId="0" fillId="0" borderId="0" xfId="0" applyNumberFormat="1" applyBorder="1" applyAlignment="1">
      <alignment vertical="center" shrinkToFit="1"/>
    </xf>
    <xf numFmtId="0" fontId="9" fillId="0" borderId="2" xfId="2" applyFont="1" applyBorder="1" applyAlignment="1">
      <alignment horizontal="center" vertical="center" wrapText="1"/>
    </xf>
    <xf numFmtId="0" fontId="9" fillId="0" borderId="0" xfId="2" applyFont="1" applyBorder="1" applyAlignment="1">
      <alignment horizontal="center" vertical="center" wrapText="1"/>
    </xf>
    <xf numFmtId="38" fontId="4" fillId="0" borderId="0" xfId="3" applyFont="1" applyFill="1" applyBorder="1">
      <alignment vertical="center"/>
    </xf>
    <xf numFmtId="0" fontId="10" fillId="0" borderId="0" xfId="0" applyFont="1" applyBorder="1">
      <alignment vertical="center"/>
    </xf>
    <xf numFmtId="0" fontId="11" fillId="0" borderId="0" xfId="0" applyFont="1" applyBorder="1">
      <alignment vertical="center"/>
    </xf>
    <xf numFmtId="0" fontId="12" fillId="0" borderId="5" xfId="0" applyFont="1" applyBorder="1" applyAlignment="1">
      <alignment horizontal="center" vertical="center"/>
    </xf>
    <xf numFmtId="0" fontId="13" fillId="0" borderId="5" xfId="0" applyFont="1" applyBorder="1" applyAlignment="1">
      <alignment horizontal="center" vertical="center"/>
    </xf>
    <xf numFmtId="0" fontId="13" fillId="0" borderId="2" xfId="0" applyFont="1" applyBorder="1" applyAlignment="1">
      <alignment horizontal="center" vertical="center" wrapText="1"/>
    </xf>
    <xf numFmtId="0" fontId="12" fillId="0" borderId="3" xfId="0" applyFont="1" applyBorder="1" applyAlignment="1">
      <alignment horizontal="center" vertical="center"/>
    </xf>
    <xf numFmtId="0" fontId="13" fillId="0" borderId="3" xfId="0" applyFont="1" applyBorder="1" applyAlignment="1">
      <alignment horizontal="center" vertical="center"/>
    </xf>
    <xf numFmtId="0" fontId="13" fillId="0" borderId="3" xfId="0" applyFont="1" applyBorder="1" applyAlignment="1">
      <alignment horizontal="center" vertical="center" wrapText="1"/>
    </xf>
    <xf numFmtId="0" fontId="10" fillId="0" borderId="2" xfId="0" applyFont="1" applyBorder="1" applyAlignment="1">
      <alignment vertical="center" shrinkToFit="1"/>
    </xf>
    <xf numFmtId="176" fontId="10" fillId="0" borderId="2" xfId="0" applyNumberFormat="1" applyFont="1" applyBorder="1">
      <alignment vertical="center"/>
    </xf>
    <xf numFmtId="0" fontId="10" fillId="0" borderId="2" xfId="0" applyFont="1" applyBorder="1">
      <alignment vertical="center"/>
    </xf>
    <xf numFmtId="0" fontId="10" fillId="0" borderId="3" xfId="0" applyFont="1" applyBorder="1" applyAlignment="1">
      <alignment vertical="center" shrinkToFit="1"/>
    </xf>
    <xf numFmtId="176" fontId="10" fillId="0" borderId="3" xfId="0" applyNumberFormat="1" applyFont="1" applyBorder="1">
      <alignment vertical="center"/>
    </xf>
    <xf numFmtId="0" fontId="10" fillId="0" borderId="3" xfId="0" applyFont="1" applyBorder="1">
      <alignment vertical="center"/>
    </xf>
    <xf numFmtId="177" fontId="10" fillId="0" borderId="31" xfId="0" applyNumberFormat="1" applyFont="1" applyBorder="1">
      <alignment vertical="center"/>
    </xf>
    <xf numFmtId="0" fontId="10" fillId="0" borderId="4" xfId="0" applyFont="1" applyBorder="1" applyAlignment="1">
      <alignment vertical="center" shrinkToFit="1"/>
    </xf>
    <xf numFmtId="176" fontId="10" fillId="0" borderId="4" xfId="0" applyNumberFormat="1" applyFont="1" applyBorder="1">
      <alignment vertical="center"/>
    </xf>
    <xf numFmtId="0" fontId="10" fillId="0" borderId="4" xfId="0" applyFont="1" applyBorder="1">
      <alignment vertical="center"/>
    </xf>
    <xf numFmtId="177" fontId="10" fillId="0" borderId="4" xfId="0" applyNumberFormat="1" applyFont="1" applyBorder="1">
      <alignment vertical="center"/>
    </xf>
    <xf numFmtId="0" fontId="14" fillId="0" borderId="0" xfId="0" applyFont="1">
      <alignment vertical="center"/>
    </xf>
    <xf numFmtId="0" fontId="10" fillId="0" borderId="0" xfId="0" applyFont="1" applyBorder="1" applyAlignment="1">
      <alignment horizontal="center" vertical="center"/>
    </xf>
    <xf numFmtId="176" fontId="10" fillId="0" borderId="0" xfId="0" applyNumberFormat="1" applyFont="1" applyBorder="1" applyAlignment="1">
      <alignment vertical="center" shrinkToFit="1"/>
    </xf>
    <xf numFmtId="177" fontId="10" fillId="0" borderId="0" xfId="0" applyNumberFormat="1" applyFont="1" applyBorder="1" applyAlignment="1">
      <alignment vertical="center" shrinkToFit="1"/>
    </xf>
    <xf numFmtId="0" fontId="4" fillId="0" borderId="0" xfId="2" applyFont="1">
      <alignment vertical="center"/>
    </xf>
    <xf numFmtId="0" fontId="4" fillId="0" borderId="0" xfId="2" applyFont="1" applyAlignment="1">
      <alignment vertical="center" shrinkToFit="1"/>
    </xf>
    <xf numFmtId="0" fontId="9" fillId="0" borderId="2" xfId="2" applyFont="1" applyBorder="1" applyAlignment="1">
      <alignment horizontal="center" vertical="center" wrapText="1"/>
    </xf>
    <xf numFmtId="0" fontId="5" fillId="0" borderId="0" xfId="2" applyFont="1" applyBorder="1" applyAlignment="1">
      <alignment horizontal="center" vertical="center"/>
    </xf>
    <xf numFmtId="0" fontId="9" fillId="0" borderId="0" xfId="2" applyFont="1" applyBorder="1" applyAlignment="1">
      <alignment horizontal="center" vertical="center" wrapText="1"/>
    </xf>
    <xf numFmtId="0" fontId="4" fillId="0" borderId="0" xfId="2" applyFont="1" applyBorder="1" applyAlignment="1">
      <alignment horizontal="center" vertical="center" wrapText="1"/>
    </xf>
    <xf numFmtId="0" fontId="7" fillId="0" borderId="0" xfId="0" applyFont="1" applyAlignment="1">
      <alignment vertical="center"/>
    </xf>
    <xf numFmtId="0" fontId="8" fillId="0" borderId="0" xfId="2" applyFont="1" applyBorder="1" applyAlignment="1">
      <alignment vertical="center"/>
    </xf>
    <xf numFmtId="0" fontId="18" fillId="0" borderId="0" xfId="4" applyFont="1" applyFill="1" applyAlignment="1" applyProtection="1">
      <alignment horizontal="center" vertical="center"/>
    </xf>
    <xf numFmtId="0" fontId="20" fillId="0" borderId="0" xfId="4" applyFont="1" applyFill="1" applyAlignment="1" applyProtection="1">
      <alignment horizontal="left" vertical="center"/>
    </xf>
    <xf numFmtId="0" fontId="20" fillId="0" borderId="0" xfId="4" applyFont="1" applyFill="1" applyAlignment="1" applyProtection="1">
      <alignment horizontal="right" vertical="center"/>
    </xf>
    <xf numFmtId="0" fontId="21" fillId="0" borderId="0" xfId="2" applyFont="1" applyFill="1" applyAlignment="1" applyProtection="1">
      <alignment horizontal="center" vertical="center"/>
    </xf>
    <xf numFmtId="0" fontId="22" fillId="0" borderId="0" xfId="2" applyFont="1" applyFill="1" applyAlignment="1" applyProtection="1">
      <alignment horizontal="left" vertical="center"/>
    </xf>
    <xf numFmtId="0" fontId="23" fillId="0" borderId="0" xfId="0" applyFont="1" applyFill="1" applyBorder="1" applyAlignment="1" applyProtection="1">
      <alignment horizontal="center" vertical="center"/>
    </xf>
    <xf numFmtId="0" fontId="22" fillId="0" borderId="0" xfId="2" applyFont="1" applyFill="1" applyProtection="1">
      <alignment vertical="center"/>
    </xf>
    <xf numFmtId="0" fontId="3" fillId="0" borderId="0" xfId="2" applyFill="1" applyAlignment="1" applyProtection="1">
      <alignment horizontal="left" vertical="center"/>
    </xf>
    <xf numFmtId="0" fontId="24" fillId="0" borderId="0" xfId="0" applyFont="1" applyFill="1" applyBorder="1" applyAlignment="1" applyProtection="1">
      <alignment horizontal="center" vertical="center"/>
    </xf>
    <xf numFmtId="0" fontId="3" fillId="0" borderId="0" xfId="2" applyFill="1" applyProtection="1">
      <alignment vertical="center"/>
    </xf>
    <xf numFmtId="0" fontId="0" fillId="0" borderId="0" xfId="0" applyAlignment="1">
      <alignment vertical="center"/>
    </xf>
    <xf numFmtId="0" fontId="25" fillId="0" borderId="0" xfId="0" applyFont="1" applyAlignment="1">
      <alignment vertical="center"/>
    </xf>
    <xf numFmtId="0" fontId="27" fillId="0" borderId="0" xfId="0" applyFont="1" applyAlignment="1">
      <alignment vertical="center"/>
    </xf>
    <xf numFmtId="0" fontId="26" fillId="0" borderId="0" xfId="0" applyFont="1" applyAlignment="1">
      <alignment vertical="center"/>
    </xf>
    <xf numFmtId="0" fontId="25" fillId="0" borderId="0" xfId="0" applyFont="1" applyAlignment="1">
      <alignment vertical="center" wrapText="1"/>
    </xf>
    <xf numFmtId="0" fontId="28" fillId="0" borderId="0" xfId="0" applyFont="1" applyAlignment="1">
      <alignment vertical="center" wrapText="1"/>
    </xf>
    <xf numFmtId="0" fontId="29" fillId="0" borderId="0" xfId="0" applyFont="1" applyAlignment="1">
      <alignment vertical="center"/>
    </xf>
    <xf numFmtId="0" fontId="4" fillId="0" borderId="0" xfId="2" applyFont="1" applyBorder="1">
      <alignment vertical="center"/>
    </xf>
    <xf numFmtId="0" fontId="4" fillId="0" borderId="1" xfId="2" applyFont="1" applyBorder="1">
      <alignment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9" fillId="0" borderId="27" xfId="2" applyFont="1" applyBorder="1" applyAlignment="1">
      <alignment horizontal="center" vertical="center" wrapText="1"/>
    </xf>
    <xf numFmtId="0" fontId="9" fillId="0" borderId="26" xfId="2" applyFont="1" applyBorder="1" applyAlignment="1">
      <alignment horizontal="center" vertical="center" wrapText="1"/>
    </xf>
    <xf numFmtId="0" fontId="9" fillId="0" borderId="3" xfId="2" applyFont="1" applyBorder="1" applyAlignment="1">
      <alignment horizontal="center" vertical="center" wrapText="1"/>
    </xf>
    <xf numFmtId="0" fontId="9" fillId="0" borderId="20" xfId="2" applyFont="1" applyBorder="1" applyAlignment="1">
      <alignment horizontal="center" vertical="center" wrapText="1"/>
    </xf>
    <xf numFmtId="40" fontId="4" fillId="0" borderId="0" xfId="1" applyNumberFormat="1" applyFont="1" applyFill="1" applyBorder="1" applyAlignment="1">
      <alignment vertical="center" shrinkToFit="1"/>
    </xf>
    <xf numFmtId="0" fontId="4" fillId="0" borderId="0" xfId="0" applyFont="1" applyBorder="1" applyAlignment="1">
      <alignment vertical="center"/>
    </xf>
    <xf numFmtId="0" fontId="4" fillId="0" borderId="0" xfId="2" applyFont="1" applyBorder="1" applyAlignment="1">
      <alignment vertical="center"/>
    </xf>
    <xf numFmtId="0" fontId="4" fillId="0" borderId="0" xfId="2" applyFont="1" applyBorder="1" applyAlignment="1">
      <alignment vertical="center" shrinkToFit="1"/>
    </xf>
    <xf numFmtId="0" fontId="5" fillId="0" borderId="0" xfId="2" applyFont="1" applyBorder="1" applyAlignment="1">
      <alignment vertical="center"/>
    </xf>
    <xf numFmtId="0" fontId="5" fillId="0" borderId="0" xfId="2" applyFont="1" applyBorder="1" applyAlignment="1">
      <alignment vertical="center" shrinkToFit="1"/>
    </xf>
    <xf numFmtId="0" fontId="9" fillId="0" borderId="0" xfId="2" applyFont="1" applyBorder="1" applyAlignment="1">
      <alignment vertical="center" wrapText="1"/>
    </xf>
    <xf numFmtId="0" fontId="4" fillId="0" borderId="0" xfId="2" applyFont="1" applyBorder="1" applyAlignment="1">
      <alignment vertical="center" wrapText="1"/>
    </xf>
    <xf numFmtId="177" fontId="10" fillId="0" borderId="20" xfId="0" applyNumberFormat="1" applyFont="1" applyBorder="1" applyAlignment="1">
      <alignment vertical="center"/>
    </xf>
    <xf numFmtId="0" fontId="4" fillId="0" borderId="7" xfId="2" applyFont="1" applyBorder="1">
      <alignment vertical="center"/>
    </xf>
    <xf numFmtId="178" fontId="4" fillId="0" borderId="1" xfId="2" applyNumberFormat="1" applyFont="1" applyBorder="1">
      <alignment vertical="center"/>
    </xf>
    <xf numFmtId="0" fontId="9" fillId="0" borderId="27" xfId="2" applyFont="1" applyBorder="1" applyAlignment="1">
      <alignment horizontal="center" vertical="center" shrinkToFit="1"/>
    </xf>
    <xf numFmtId="0" fontId="13" fillId="0" borderId="33" xfId="0" applyFont="1" applyBorder="1" applyAlignment="1">
      <alignment horizontal="center" vertical="center" wrapText="1"/>
    </xf>
    <xf numFmtId="177" fontId="10" fillId="0" borderId="33" xfId="0" applyNumberFormat="1" applyFont="1" applyBorder="1" applyAlignment="1">
      <alignment vertical="center"/>
    </xf>
    <xf numFmtId="177" fontId="10" fillId="0" borderId="35" xfId="0" applyNumberFormat="1" applyFont="1" applyBorder="1" applyAlignment="1">
      <alignment vertical="center"/>
    </xf>
    <xf numFmtId="177" fontId="10" fillId="0" borderId="36" xfId="0" applyNumberFormat="1" applyFont="1" applyBorder="1" applyAlignment="1">
      <alignment vertical="center"/>
    </xf>
    <xf numFmtId="177" fontId="10" fillId="0" borderId="32" xfId="0" applyNumberFormat="1" applyFont="1" applyBorder="1" applyAlignment="1">
      <alignment vertical="center"/>
    </xf>
    <xf numFmtId="0" fontId="0" fillId="0" borderId="36" xfId="0" applyBorder="1">
      <alignment vertical="center"/>
    </xf>
    <xf numFmtId="177" fontId="10" fillId="0" borderId="5" xfId="0" applyNumberFormat="1" applyFont="1" applyBorder="1" applyAlignment="1">
      <alignment vertical="center"/>
    </xf>
    <xf numFmtId="177" fontId="10" fillId="0" borderId="4" xfId="0" applyNumberFormat="1" applyFont="1" applyBorder="1" applyAlignment="1">
      <alignment vertical="center"/>
    </xf>
    <xf numFmtId="179" fontId="4" fillId="0" borderId="5" xfId="3" applyNumberFormat="1" applyFont="1" applyFill="1" applyBorder="1">
      <alignment vertical="center"/>
    </xf>
    <xf numFmtId="179" fontId="4" fillId="0" borderId="4" xfId="3" applyNumberFormat="1" applyFont="1" applyFill="1" applyBorder="1">
      <alignment vertical="center"/>
    </xf>
    <xf numFmtId="179" fontId="4" fillId="0" borderId="6" xfId="3" applyNumberFormat="1" applyFont="1" applyFill="1" applyBorder="1">
      <alignment vertical="center"/>
    </xf>
    <xf numFmtId="179" fontId="4" fillId="0" borderId="20" xfId="3" applyNumberFormat="1" applyFont="1" applyFill="1" applyBorder="1">
      <alignment vertical="center"/>
    </xf>
    <xf numFmtId="176" fontId="10" fillId="0" borderId="31" xfId="0" applyNumberFormat="1" applyFont="1" applyBorder="1">
      <alignment vertical="center"/>
    </xf>
    <xf numFmtId="176" fontId="10" fillId="0" borderId="2" xfId="0" applyNumberFormat="1" applyFont="1" applyBorder="1" applyAlignment="1">
      <alignment vertical="center"/>
    </xf>
    <xf numFmtId="176" fontId="10" fillId="0" borderId="6" xfId="0" applyNumberFormat="1" applyFont="1" applyBorder="1" applyAlignment="1">
      <alignment vertical="center"/>
    </xf>
    <xf numFmtId="176" fontId="10" fillId="0" borderId="20" xfId="0" applyNumberFormat="1" applyFont="1" applyBorder="1" applyAlignment="1">
      <alignment vertical="center"/>
    </xf>
    <xf numFmtId="176" fontId="10" fillId="0" borderId="31" xfId="0" applyNumberFormat="1" applyFont="1" applyBorder="1" applyAlignment="1">
      <alignment vertical="center"/>
    </xf>
    <xf numFmtId="176" fontId="10" fillId="0" borderId="3" xfId="0" applyNumberFormat="1" applyFont="1" applyBorder="1" applyAlignment="1">
      <alignment vertical="center"/>
    </xf>
    <xf numFmtId="177" fontId="10" fillId="0" borderId="5" xfId="0" applyNumberFormat="1" applyFont="1" applyBorder="1">
      <alignment vertical="center"/>
    </xf>
    <xf numFmtId="0" fontId="14" fillId="0" borderId="0" xfId="0" applyFont="1" applyAlignment="1">
      <alignment horizontal="left" vertical="center"/>
    </xf>
    <xf numFmtId="177" fontId="0" fillId="0" borderId="1" xfId="0" applyNumberFormat="1" applyBorder="1" applyAlignment="1">
      <alignment horizontal="center" vertical="center"/>
    </xf>
    <xf numFmtId="0" fontId="0" fillId="0" borderId="1" xfId="0" applyBorder="1" applyAlignment="1">
      <alignment horizontal="center" vertical="center"/>
    </xf>
    <xf numFmtId="177"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4" fillId="0" borderId="1" xfId="0" applyFont="1" applyBorder="1" applyAlignment="1">
      <alignment horizontal="center" vertical="center" wrapText="1"/>
    </xf>
    <xf numFmtId="0" fontId="4" fillId="0" borderId="0" xfId="2" applyFont="1" applyAlignment="1">
      <alignment vertical="center" wrapText="1"/>
    </xf>
    <xf numFmtId="0" fontId="4" fillId="0" borderId="0" xfId="0" applyFont="1" applyAlignment="1">
      <alignment vertical="center" wrapText="1"/>
    </xf>
    <xf numFmtId="40" fontId="4" fillId="0" borderId="5" xfId="1" applyNumberFormat="1" applyFont="1" applyFill="1" applyBorder="1" applyAlignment="1">
      <alignment horizontal="center" vertical="center" shrinkToFit="1"/>
    </xf>
    <xf numFmtId="40" fontId="4" fillId="0" borderId="6" xfId="1" applyNumberFormat="1" applyFont="1" applyFill="1" applyBorder="1" applyAlignment="1">
      <alignment horizontal="center" vertical="center" shrinkToFit="1"/>
    </xf>
    <xf numFmtId="40" fontId="4" fillId="0" borderId="3" xfId="1" applyNumberFormat="1" applyFont="1" applyFill="1" applyBorder="1" applyAlignment="1">
      <alignment horizontal="center" vertical="center" shrinkToFit="1"/>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13" fillId="0" borderId="32" xfId="0" applyFont="1" applyBorder="1" applyAlignment="1">
      <alignment horizontal="center" vertical="center" wrapText="1"/>
    </xf>
    <xf numFmtId="0" fontId="13" fillId="0" borderId="21" xfId="0" applyFont="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4" fillId="0" borderId="5" xfId="2" applyFont="1" applyBorder="1" applyAlignment="1">
      <alignment horizontal="center" vertical="center" shrinkToFit="1"/>
    </xf>
    <xf numFmtId="0" fontId="4" fillId="0" borderId="6" xfId="2" applyFont="1" applyBorder="1" applyAlignment="1">
      <alignment horizontal="center" vertical="center" shrinkToFit="1"/>
    </xf>
    <xf numFmtId="0" fontId="4" fillId="0" borderId="3" xfId="2" applyFont="1" applyBorder="1" applyAlignment="1">
      <alignment horizontal="center" vertical="center" shrinkToFit="1"/>
    </xf>
    <xf numFmtId="0" fontId="4" fillId="0" borderId="6" xfId="0" applyFont="1" applyBorder="1">
      <alignment vertical="center"/>
    </xf>
    <xf numFmtId="0" fontId="4" fillId="0" borderId="3" xfId="0" applyFont="1" applyBorder="1">
      <alignment vertical="center"/>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5" fillId="0" borderId="10" xfId="2" applyFont="1" applyBorder="1" applyAlignment="1">
      <alignment horizontal="center" vertical="center"/>
    </xf>
    <xf numFmtId="0" fontId="5" fillId="0" borderId="24" xfId="2" applyFont="1" applyBorder="1" applyAlignment="1">
      <alignment horizontal="center" vertical="center"/>
    </xf>
    <xf numFmtId="0" fontId="5" fillId="0" borderId="22" xfId="2" applyFont="1" applyBorder="1" applyAlignment="1">
      <alignment horizontal="center" vertical="center" shrinkToFit="1"/>
    </xf>
    <xf numFmtId="0" fontId="5" fillId="0" borderId="25" xfId="2" applyFont="1" applyBorder="1" applyAlignment="1">
      <alignment horizontal="center" vertical="center" shrinkToFit="1"/>
    </xf>
    <xf numFmtId="0" fontId="10" fillId="0" borderId="3" xfId="0" applyFont="1" applyBorder="1" applyAlignment="1">
      <alignment horizontal="center" vertical="center"/>
    </xf>
    <xf numFmtId="0" fontId="16" fillId="0" borderId="0" xfId="0" applyFont="1" applyAlignment="1">
      <alignment horizontal="left" vertical="center"/>
    </xf>
    <xf numFmtId="0" fontId="8" fillId="0" borderId="0" xfId="2" applyFont="1" applyBorder="1" applyAlignment="1">
      <alignment horizontal="left" vertical="center"/>
    </xf>
    <xf numFmtId="0" fontId="16" fillId="0" borderId="0" xfId="0" applyFont="1" applyBorder="1" applyAlignment="1">
      <alignment horizontal="left" vertical="center"/>
    </xf>
    <xf numFmtId="0" fontId="9" fillId="0" borderId="28" xfId="2" applyFont="1" applyBorder="1" applyAlignment="1">
      <alignment horizontal="center" vertical="center" wrapText="1"/>
    </xf>
    <xf numFmtId="0" fontId="9" fillId="0" borderId="29" xfId="2" applyFont="1" applyBorder="1" applyAlignment="1">
      <alignment horizontal="center" vertical="center" wrapText="1"/>
    </xf>
    <xf numFmtId="0" fontId="4" fillId="0" borderId="8" xfId="2" applyFont="1" applyBorder="1" applyAlignment="1">
      <alignment horizontal="center" vertical="center"/>
    </xf>
    <xf numFmtId="0" fontId="4" fillId="0" borderId="12" xfId="0" applyFont="1" applyBorder="1">
      <alignment vertical="center"/>
    </xf>
    <xf numFmtId="0" fontId="4" fillId="0" borderId="16" xfId="0" applyFont="1" applyBorder="1">
      <alignment vertical="center"/>
    </xf>
    <xf numFmtId="0" fontId="4" fillId="0" borderId="9" xfId="2" applyFont="1" applyBorder="1" applyAlignment="1">
      <alignment horizontal="left" vertical="center" indent="1" shrinkToFit="1"/>
    </xf>
    <xf numFmtId="0" fontId="4" fillId="0" borderId="13" xfId="0" applyFont="1" applyBorder="1" applyAlignment="1">
      <alignment horizontal="left" vertical="center" indent="1"/>
    </xf>
    <xf numFmtId="0" fontId="4" fillId="0" borderId="17" xfId="0" applyFont="1" applyBorder="1" applyAlignment="1">
      <alignment horizontal="left" vertical="center" indent="1"/>
    </xf>
  </cellXfs>
  <cellStyles count="5">
    <cellStyle name="桁区切り" xfId="1" builtinId="6"/>
    <cellStyle name="桁区切り 2" xfId="3" xr:uid="{23573B21-A387-431C-A63B-FBC8D41F7861}"/>
    <cellStyle name="標準" xfId="0" builtinId="0"/>
    <cellStyle name="標準 2" xfId="4" xr:uid="{DFBD0EBC-85D6-4A24-8F0D-A86AB7783313}"/>
    <cellStyle name="標準 2 2" xfId="2" xr:uid="{5CE7B0B2-682C-4D43-92B0-BAE5045583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BF613-E107-413C-A6B3-24FE2FE33E8D}">
  <dimension ref="A1:X64"/>
  <sheetViews>
    <sheetView tabSelected="1" zoomScaleNormal="100" workbookViewId="0">
      <selection activeCell="G7" sqref="G7"/>
    </sheetView>
  </sheetViews>
  <sheetFormatPr defaultRowHeight="18.75" x14ac:dyDescent="0.4"/>
  <cols>
    <col min="1" max="1" width="3.75" customWidth="1"/>
    <col min="2" max="2" width="13" customWidth="1"/>
    <col min="3" max="12" width="10.125" customWidth="1"/>
  </cols>
  <sheetData>
    <row r="1" spans="1:15" ht="18.75" customHeight="1" x14ac:dyDescent="0.4">
      <c r="A1" s="146" t="s">
        <v>39</v>
      </c>
      <c r="B1" s="146"/>
      <c r="C1" s="146"/>
      <c r="D1" s="146"/>
      <c r="E1" s="146"/>
      <c r="F1" s="146"/>
      <c r="G1" s="55"/>
      <c r="H1" s="57" t="s">
        <v>40</v>
      </c>
      <c r="I1" s="58"/>
      <c r="J1" s="58"/>
      <c r="K1" s="58"/>
      <c r="L1" s="59"/>
      <c r="M1" s="59" t="s">
        <v>41</v>
      </c>
    </row>
    <row r="2" spans="1:15" ht="18.75" customHeight="1" x14ac:dyDescent="0.4">
      <c r="A2" s="148" t="s">
        <v>76</v>
      </c>
      <c r="B2" s="148"/>
      <c r="C2" s="148"/>
      <c r="D2" s="148"/>
      <c r="E2" s="148"/>
      <c r="F2" s="148"/>
      <c r="G2" s="56"/>
      <c r="H2" s="60" t="s">
        <v>42</v>
      </c>
      <c r="I2" s="61"/>
      <c r="J2" s="61"/>
      <c r="K2" s="61"/>
      <c r="L2" s="62"/>
      <c r="M2" s="63"/>
    </row>
    <row r="3" spans="1:15" ht="18.75" customHeight="1" x14ac:dyDescent="0.4">
      <c r="A3" s="147" t="s">
        <v>48</v>
      </c>
      <c r="B3" s="147"/>
      <c r="C3" s="147"/>
      <c r="D3" s="147"/>
      <c r="E3" s="147"/>
      <c r="F3" s="147"/>
      <c r="G3" s="56"/>
      <c r="H3" s="60" t="s">
        <v>43</v>
      </c>
      <c r="I3" s="61"/>
      <c r="J3" s="64"/>
      <c r="K3" s="64"/>
      <c r="L3" s="65" t="s">
        <v>44</v>
      </c>
      <c r="M3" s="66"/>
    </row>
    <row r="4" spans="1:15" ht="20.25" customHeight="1" x14ac:dyDescent="0.4">
      <c r="A4" s="12"/>
      <c r="B4" s="13" t="s">
        <v>22</v>
      </c>
      <c r="C4" s="12"/>
      <c r="D4" s="12"/>
      <c r="E4" s="12"/>
      <c r="F4" s="12"/>
      <c r="G4" s="12"/>
      <c r="H4" s="12"/>
      <c r="I4" s="12"/>
      <c r="J4" s="12"/>
    </row>
    <row r="5" spans="1:15" ht="45" customHeight="1" x14ac:dyDescent="0.4">
      <c r="A5" s="141" t="s">
        <v>12</v>
      </c>
      <c r="B5" s="143" t="s">
        <v>1</v>
      </c>
      <c r="C5" s="15" t="s">
        <v>13</v>
      </c>
      <c r="D5" s="16" t="s">
        <v>14</v>
      </c>
      <c r="E5" s="15" t="s">
        <v>15</v>
      </c>
      <c r="F5" s="30" t="s">
        <v>26</v>
      </c>
      <c r="G5" s="139" t="s">
        <v>52</v>
      </c>
      <c r="H5" s="140"/>
      <c r="I5" s="16" t="s">
        <v>16</v>
      </c>
      <c r="J5" s="30" t="s">
        <v>23</v>
      </c>
      <c r="K5" s="30" t="s">
        <v>53</v>
      </c>
      <c r="L5" s="51" t="s">
        <v>45</v>
      </c>
    </row>
    <row r="6" spans="1:15" ht="24.75" customHeight="1" x14ac:dyDescent="0.4">
      <c r="A6" s="142"/>
      <c r="B6" s="144"/>
      <c r="C6" s="79" t="s">
        <v>17</v>
      </c>
      <c r="D6" s="78" t="s">
        <v>18</v>
      </c>
      <c r="E6" s="79" t="s">
        <v>19</v>
      </c>
      <c r="F6" s="93" t="s">
        <v>46</v>
      </c>
      <c r="G6" s="149" t="s">
        <v>20</v>
      </c>
      <c r="H6" s="150"/>
      <c r="I6" s="78" t="s">
        <v>21</v>
      </c>
      <c r="J6" s="79" t="s">
        <v>54</v>
      </c>
      <c r="K6" s="81" t="s">
        <v>55</v>
      </c>
      <c r="L6" s="80" t="s">
        <v>68</v>
      </c>
    </row>
    <row r="7" spans="1:15" ht="18.75" customHeight="1" x14ac:dyDescent="0.4">
      <c r="A7" s="151">
        <v>9</v>
      </c>
      <c r="B7" s="154" t="s">
        <v>7</v>
      </c>
      <c r="C7" s="134">
        <v>52</v>
      </c>
      <c r="D7" s="121"/>
      <c r="E7" s="134">
        <v>100</v>
      </c>
      <c r="F7" s="121">
        <f>12*ROUNDDOWN(C7*D7*((185-E7)/100),2)</f>
        <v>0</v>
      </c>
      <c r="G7" s="18" t="s">
        <v>8</v>
      </c>
      <c r="H7" s="2">
        <v>3840</v>
      </c>
      <c r="I7" s="3"/>
      <c r="J7" s="95">
        <f>ROUNDDOWN(H7*I7*(1-K7/100),2)</f>
        <v>0</v>
      </c>
      <c r="K7" s="102">
        <v>0</v>
      </c>
      <c r="L7" s="121">
        <f>SUM(F7,J7:J10)+SUM(K7:K10)</f>
        <v>0</v>
      </c>
    </row>
    <row r="8" spans="1:15" ht="18.75" customHeight="1" x14ac:dyDescent="0.4">
      <c r="A8" s="152"/>
      <c r="B8" s="155"/>
      <c r="C8" s="135"/>
      <c r="D8" s="124"/>
      <c r="E8" s="137"/>
      <c r="F8" s="122"/>
      <c r="G8" s="4" t="s">
        <v>9</v>
      </c>
      <c r="H8" s="5">
        <v>12807</v>
      </c>
      <c r="I8" s="6"/>
      <c r="J8" s="96">
        <f>ROUNDDOWN(H8*I8*(1-K8/100),2)</f>
        <v>0</v>
      </c>
      <c r="K8" s="103">
        <v>0</v>
      </c>
      <c r="L8" s="122"/>
      <c r="O8" s="20"/>
    </row>
    <row r="9" spans="1:15" ht="18.75" customHeight="1" x14ac:dyDescent="0.4">
      <c r="A9" s="152"/>
      <c r="B9" s="155"/>
      <c r="C9" s="135"/>
      <c r="D9" s="124"/>
      <c r="E9" s="137"/>
      <c r="F9" s="124"/>
      <c r="G9" s="4" t="s">
        <v>10</v>
      </c>
      <c r="H9" s="5">
        <v>40836</v>
      </c>
      <c r="I9" s="6"/>
      <c r="J9" s="97">
        <f>ROUNDDOWN(H9*I9*(1-K9/100),2)</f>
        <v>0</v>
      </c>
      <c r="K9" s="104">
        <v>0</v>
      </c>
      <c r="L9" s="122"/>
    </row>
    <row r="10" spans="1:15" ht="18.75" customHeight="1" x14ac:dyDescent="0.4">
      <c r="A10" s="153"/>
      <c r="B10" s="156"/>
      <c r="C10" s="136"/>
      <c r="D10" s="125"/>
      <c r="E10" s="138"/>
      <c r="F10" s="125"/>
      <c r="G10" s="8" t="s">
        <v>11</v>
      </c>
      <c r="H10" s="9">
        <v>52313</v>
      </c>
      <c r="I10" s="10"/>
      <c r="J10" s="98">
        <f>ROUNDDOWN(H10*I10*(1-K10/100),2)</f>
        <v>0</v>
      </c>
      <c r="K10" s="105">
        <v>0</v>
      </c>
      <c r="L10" s="123"/>
      <c r="N10" s="20"/>
    </row>
    <row r="11" spans="1:15" ht="18.75" customHeight="1" x14ac:dyDescent="0.4"/>
    <row r="12" spans="1:15" ht="18.75" customHeight="1" x14ac:dyDescent="0.4">
      <c r="A12" s="20"/>
      <c r="B12" s="27" t="s">
        <v>65</v>
      </c>
      <c r="C12" s="20"/>
      <c r="D12" s="20"/>
      <c r="E12" s="20"/>
      <c r="F12" s="20"/>
      <c r="G12" s="20"/>
      <c r="H12" s="21"/>
      <c r="I12" s="20"/>
      <c r="J12" s="20"/>
      <c r="K12" s="22"/>
    </row>
    <row r="13" spans="1:15" ht="51.75" customHeight="1" x14ac:dyDescent="0.4">
      <c r="A13" s="28" t="s">
        <v>0</v>
      </c>
      <c r="B13" s="29" t="s">
        <v>1</v>
      </c>
      <c r="C13" s="30" t="s">
        <v>57</v>
      </c>
      <c r="D13" s="23" t="s">
        <v>14</v>
      </c>
      <c r="E13" s="30" t="s">
        <v>26</v>
      </c>
      <c r="F13" s="139" t="s">
        <v>56</v>
      </c>
      <c r="G13" s="140"/>
      <c r="H13" s="23" t="s">
        <v>16</v>
      </c>
      <c r="I13" s="30" t="s">
        <v>23</v>
      </c>
      <c r="J13" s="30" t="s">
        <v>53</v>
      </c>
      <c r="K13" s="94" t="s">
        <v>38</v>
      </c>
      <c r="L13" s="99"/>
    </row>
    <row r="14" spans="1:15" ht="18.75" customHeight="1" x14ac:dyDescent="0.4">
      <c r="A14" s="31"/>
      <c r="B14" s="32"/>
      <c r="C14" s="33" t="s">
        <v>24</v>
      </c>
      <c r="D14" s="33" t="s">
        <v>25</v>
      </c>
      <c r="E14" s="93" t="s">
        <v>49</v>
      </c>
      <c r="F14" s="126" t="s">
        <v>50</v>
      </c>
      <c r="G14" s="127"/>
      <c r="H14" s="33" t="s">
        <v>51</v>
      </c>
      <c r="I14" s="79" t="s">
        <v>58</v>
      </c>
      <c r="J14" s="33" t="s">
        <v>59</v>
      </c>
      <c r="K14" s="80" t="s">
        <v>67</v>
      </c>
    </row>
    <row r="15" spans="1:15" ht="18.75" customHeight="1" x14ac:dyDescent="0.4">
      <c r="A15" s="117">
        <v>5</v>
      </c>
      <c r="B15" s="118" t="s">
        <v>60</v>
      </c>
      <c r="C15" s="117">
        <v>17</v>
      </c>
      <c r="D15" s="116"/>
      <c r="E15" s="116">
        <f>12*ROUNDDOWN(C15*D15,2)</f>
        <v>0</v>
      </c>
      <c r="F15" s="76" t="s">
        <v>5</v>
      </c>
      <c r="G15" s="35">
        <v>3990</v>
      </c>
      <c r="H15" s="36"/>
      <c r="I15" s="100">
        <f>ROUNDDOWN(G15*H15,2)</f>
        <v>0</v>
      </c>
      <c r="J15" s="35">
        <v>0</v>
      </c>
      <c r="K15" s="116">
        <f>SUM(E15,I15,I16)+SUM(J16,J15)</f>
        <v>0</v>
      </c>
    </row>
    <row r="16" spans="1:15" ht="18.75" customHeight="1" x14ac:dyDescent="0.4">
      <c r="A16" s="117"/>
      <c r="B16" s="118"/>
      <c r="C16" s="117"/>
      <c r="D16" s="116"/>
      <c r="E16" s="116"/>
      <c r="F16" s="77" t="s">
        <v>6</v>
      </c>
      <c r="G16" s="38">
        <v>8238</v>
      </c>
      <c r="H16" s="39"/>
      <c r="I16" s="101">
        <f t="shared" ref="I16:I22" si="0">ROUNDDOWN(G16*H16,2)</f>
        <v>0</v>
      </c>
      <c r="J16" s="106">
        <v>0</v>
      </c>
      <c r="K16" s="116"/>
    </row>
    <row r="17" spans="1:11" ht="18.75" customHeight="1" x14ac:dyDescent="0.4">
      <c r="A17" s="129">
        <v>6</v>
      </c>
      <c r="B17" s="118" t="s">
        <v>61</v>
      </c>
      <c r="C17" s="117">
        <v>17</v>
      </c>
      <c r="D17" s="116"/>
      <c r="E17" s="116">
        <f>12*ROUNDDOWN(C17*D17,2)</f>
        <v>0</v>
      </c>
      <c r="F17" s="76" t="s">
        <v>5</v>
      </c>
      <c r="G17" s="35">
        <v>3353</v>
      </c>
      <c r="H17" s="36"/>
      <c r="I17" s="100">
        <f t="shared" si="0"/>
        <v>0</v>
      </c>
      <c r="J17" s="35">
        <v>0</v>
      </c>
      <c r="K17" s="116">
        <f t="shared" ref="K17" si="1">SUM(E17,I17,I18)+SUM(J18,J17)</f>
        <v>0</v>
      </c>
    </row>
    <row r="18" spans="1:11" ht="18.75" customHeight="1" x14ac:dyDescent="0.4">
      <c r="A18" s="145"/>
      <c r="B18" s="118"/>
      <c r="C18" s="117"/>
      <c r="D18" s="116"/>
      <c r="E18" s="116"/>
      <c r="F18" s="77" t="s">
        <v>6</v>
      </c>
      <c r="G18" s="38">
        <v>8676</v>
      </c>
      <c r="H18" s="39"/>
      <c r="I18" s="101">
        <f t="shared" si="0"/>
        <v>0</v>
      </c>
      <c r="J18" s="106">
        <v>0</v>
      </c>
      <c r="K18" s="116"/>
    </row>
    <row r="19" spans="1:11" ht="18.75" customHeight="1" x14ac:dyDescent="0.4">
      <c r="A19" s="117">
        <v>7</v>
      </c>
      <c r="B19" s="118" t="s">
        <v>62</v>
      </c>
      <c r="C19" s="117">
        <v>18</v>
      </c>
      <c r="D19" s="116"/>
      <c r="E19" s="116">
        <f t="shared" ref="E19" si="2">12*ROUNDDOWN(C19*D19,2)</f>
        <v>0</v>
      </c>
      <c r="F19" s="76" t="s">
        <v>5</v>
      </c>
      <c r="G19" s="35">
        <v>3054</v>
      </c>
      <c r="H19" s="36"/>
      <c r="I19" s="100">
        <f t="shared" si="0"/>
        <v>0</v>
      </c>
      <c r="J19" s="35">
        <v>0</v>
      </c>
      <c r="K19" s="116">
        <f t="shared" ref="K19" si="3">SUM(E19,I19,I20)+SUM(J20,J19)</f>
        <v>0</v>
      </c>
    </row>
    <row r="20" spans="1:11" ht="18.75" customHeight="1" x14ac:dyDescent="0.4">
      <c r="A20" s="117"/>
      <c r="B20" s="118"/>
      <c r="C20" s="117"/>
      <c r="D20" s="116"/>
      <c r="E20" s="116"/>
      <c r="F20" s="77" t="s">
        <v>6</v>
      </c>
      <c r="G20" s="38">
        <v>7539</v>
      </c>
      <c r="H20" s="39"/>
      <c r="I20" s="101">
        <f t="shared" si="0"/>
        <v>0</v>
      </c>
      <c r="J20" s="106">
        <v>0</v>
      </c>
      <c r="K20" s="116"/>
    </row>
    <row r="21" spans="1:11" ht="18.75" customHeight="1" x14ac:dyDescent="0.4">
      <c r="A21" s="117">
        <v>8</v>
      </c>
      <c r="B21" s="118" t="s">
        <v>63</v>
      </c>
      <c r="C21" s="117">
        <v>15</v>
      </c>
      <c r="D21" s="116"/>
      <c r="E21" s="116">
        <f t="shared" ref="E21" si="4">12*ROUNDDOWN(C21*D21,2)</f>
        <v>0</v>
      </c>
      <c r="F21" s="76" t="s">
        <v>5</v>
      </c>
      <c r="G21" s="35">
        <v>1254</v>
      </c>
      <c r="H21" s="36"/>
      <c r="I21" s="100">
        <f t="shared" si="0"/>
        <v>0</v>
      </c>
      <c r="J21" s="35">
        <v>0</v>
      </c>
      <c r="K21" s="116">
        <f t="shared" ref="K21" si="5">SUM(E21,I21,I22)+SUM(J22,J21)</f>
        <v>0</v>
      </c>
    </row>
    <row r="22" spans="1:11" ht="18.75" customHeight="1" x14ac:dyDescent="0.4">
      <c r="A22" s="117"/>
      <c r="B22" s="118"/>
      <c r="C22" s="117"/>
      <c r="D22" s="116"/>
      <c r="E22" s="116"/>
      <c r="F22" s="77" t="s">
        <v>6</v>
      </c>
      <c r="G22" s="38">
        <v>5368</v>
      </c>
      <c r="H22" s="39"/>
      <c r="I22" s="90">
        <f t="shared" si="0"/>
        <v>0</v>
      </c>
      <c r="J22" s="38">
        <v>0</v>
      </c>
      <c r="K22" s="116"/>
    </row>
    <row r="23" spans="1:11" ht="18.75" customHeight="1" x14ac:dyDescent="0.4"/>
    <row r="24" spans="1:11" ht="18.75" customHeight="1" x14ac:dyDescent="0.4"/>
    <row r="25" spans="1:11" ht="18.75" customHeight="1" x14ac:dyDescent="0.4"/>
    <row r="26" spans="1:11" ht="18.75" customHeight="1" x14ac:dyDescent="0.4">
      <c r="A26" s="11"/>
      <c r="B26" s="14" t="s">
        <v>66</v>
      </c>
      <c r="C26" s="11"/>
      <c r="D26" s="11"/>
      <c r="E26" s="11"/>
      <c r="F26" s="11"/>
      <c r="G26" s="11"/>
      <c r="H26" s="11"/>
      <c r="I26" s="11"/>
      <c r="J26" s="11"/>
      <c r="K26" s="11"/>
    </row>
    <row r="27" spans="1:11" ht="51" customHeight="1" x14ac:dyDescent="0.4">
      <c r="A27" s="132" t="s">
        <v>0</v>
      </c>
      <c r="B27" s="130" t="s">
        <v>1</v>
      </c>
      <c r="C27" s="30" t="s">
        <v>72</v>
      </c>
      <c r="D27" s="51" t="s">
        <v>73</v>
      </c>
      <c r="E27" s="30" t="s">
        <v>26</v>
      </c>
      <c r="F27" s="139" t="s">
        <v>74</v>
      </c>
      <c r="G27" s="140"/>
      <c r="H27" s="51" t="s">
        <v>75</v>
      </c>
      <c r="I27" s="30" t="s">
        <v>23</v>
      </c>
      <c r="J27" s="30" t="s">
        <v>53</v>
      </c>
      <c r="K27" s="30" t="s">
        <v>38</v>
      </c>
    </row>
    <row r="28" spans="1:11" ht="18.75" customHeight="1" x14ac:dyDescent="0.4">
      <c r="A28" s="133"/>
      <c r="B28" s="131"/>
      <c r="C28" s="33" t="s">
        <v>24</v>
      </c>
      <c r="D28" s="33" t="s">
        <v>25</v>
      </c>
      <c r="E28" s="93" t="s">
        <v>49</v>
      </c>
      <c r="F28" s="126" t="s">
        <v>50</v>
      </c>
      <c r="G28" s="127"/>
      <c r="H28" s="33" t="s">
        <v>20</v>
      </c>
      <c r="I28" s="79" t="s">
        <v>58</v>
      </c>
      <c r="J28" s="33" t="s">
        <v>59</v>
      </c>
      <c r="K28" s="80" t="s">
        <v>69</v>
      </c>
    </row>
    <row r="29" spans="1:11" ht="18.75" customHeight="1" x14ac:dyDescent="0.4">
      <c r="A29" s="128">
        <v>1</v>
      </c>
      <c r="B29" s="118" t="s">
        <v>60</v>
      </c>
      <c r="C29" s="117">
        <v>10</v>
      </c>
      <c r="D29" s="116"/>
      <c r="E29" s="116">
        <f>C29*D29*12</f>
        <v>0</v>
      </c>
      <c r="F29" s="34" t="s">
        <v>2</v>
      </c>
      <c r="G29" s="35">
        <v>1440</v>
      </c>
      <c r="H29" s="36"/>
      <c r="I29" s="112">
        <f>G29*H29</f>
        <v>0</v>
      </c>
      <c r="J29" s="107">
        <v>0</v>
      </c>
      <c r="K29" s="114">
        <f>SUM(E29,I29:I31)+SUM(J29:J31)</f>
        <v>0</v>
      </c>
    </row>
    <row r="30" spans="1:11" ht="18.75" customHeight="1" x14ac:dyDescent="0.4">
      <c r="A30" s="129"/>
      <c r="B30" s="118"/>
      <c r="C30" s="117"/>
      <c r="D30" s="116"/>
      <c r="E30" s="116"/>
      <c r="F30" s="41" t="s">
        <v>3</v>
      </c>
      <c r="G30" s="42">
        <v>2160</v>
      </c>
      <c r="H30" s="43"/>
      <c r="I30" s="44">
        <f t="shared" ref="I30:I40" si="6">G30*H30</f>
        <v>0</v>
      </c>
      <c r="J30" s="108">
        <v>0</v>
      </c>
      <c r="K30" s="115"/>
    </row>
    <row r="31" spans="1:11" ht="18.75" customHeight="1" x14ac:dyDescent="0.4">
      <c r="A31" s="129"/>
      <c r="B31" s="118"/>
      <c r="C31" s="117"/>
      <c r="D31" s="116"/>
      <c r="E31" s="116"/>
      <c r="F31" s="37" t="s">
        <v>4</v>
      </c>
      <c r="G31" s="38">
        <v>8631</v>
      </c>
      <c r="H31" s="39"/>
      <c r="I31" s="40">
        <f t="shared" si="6"/>
        <v>0</v>
      </c>
      <c r="J31" s="109">
        <v>0</v>
      </c>
      <c r="K31" s="115"/>
    </row>
    <row r="32" spans="1:11" ht="18.75" customHeight="1" x14ac:dyDescent="0.4">
      <c r="A32" s="128">
        <v>2</v>
      </c>
      <c r="B32" s="118" t="s">
        <v>61</v>
      </c>
      <c r="C32" s="117">
        <v>20</v>
      </c>
      <c r="D32" s="116"/>
      <c r="E32" s="116">
        <f>C32*D32*12</f>
        <v>0</v>
      </c>
      <c r="F32" s="34" t="s">
        <v>2</v>
      </c>
      <c r="G32" s="35">
        <v>1440</v>
      </c>
      <c r="H32" s="36"/>
      <c r="I32" s="112">
        <f t="shared" si="6"/>
        <v>0</v>
      </c>
      <c r="J32" s="107">
        <v>0</v>
      </c>
      <c r="K32" s="114">
        <f t="shared" ref="K32" si="7">SUM(E32,I32:I34)+SUM(J32:J34)</f>
        <v>0</v>
      </c>
    </row>
    <row r="33" spans="1:24" x14ac:dyDescent="0.4">
      <c r="A33" s="129"/>
      <c r="B33" s="118"/>
      <c r="C33" s="117"/>
      <c r="D33" s="116"/>
      <c r="E33" s="116"/>
      <c r="F33" s="41" t="s">
        <v>3</v>
      </c>
      <c r="G33" s="42">
        <v>2160</v>
      </c>
      <c r="H33" s="43"/>
      <c r="I33" s="44">
        <f t="shared" si="6"/>
        <v>0</v>
      </c>
      <c r="J33" s="108">
        <v>0</v>
      </c>
      <c r="K33" s="115"/>
    </row>
    <row r="34" spans="1:24" x14ac:dyDescent="0.4">
      <c r="A34" s="129"/>
      <c r="B34" s="118"/>
      <c r="C34" s="117"/>
      <c r="D34" s="116"/>
      <c r="E34" s="116"/>
      <c r="F34" s="37" t="s">
        <v>4</v>
      </c>
      <c r="G34" s="38">
        <v>15845</v>
      </c>
      <c r="H34" s="39"/>
      <c r="I34" s="40">
        <f t="shared" si="6"/>
        <v>0</v>
      </c>
      <c r="J34" s="109">
        <v>0</v>
      </c>
      <c r="K34" s="115"/>
      <c r="M34" s="17"/>
      <c r="N34" s="13"/>
      <c r="O34" s="17"/>
      <c r="P34" s="17"/>
      <c r="Q34" s="17"/>
      <c r="R34" s="17"/>
      <c r="S34" s="17"/>
      <c r="T34" s="17"/>
      <c r="U34" s="17"/>
      <c r="V34" s="17"/>
      <c r="W34" s="17"/>
      <c r="X34" s="17"/>
    </row>
    <row r="35" spans="1:24" x14ac:dyDescent="0.4">
      <c r="A35" s="117">
        <v>3</v>
      </c>
      <c r="B35" s="118" t="s">
        <v>64</v>
      </c>
      <c r="C35" s="117">
        <v>10</v>
      </c>
      <c r="D35" s="116"/>
      <c r="E35" s="116">
        <f>C35*D35*12</f>
        <v>0</v>
      </c>
      <c r="F35" s="34" t="s">
        <v>2</v>
      </c>
      <c r="G35" s="35">
        <v>1440</v>
      </c>
      <c r="H35" s="36"/>
      <c r="I35" s="112">
        <f t="shared" si="6"/>
        <v>0</v>
      </c>
      <c r="J35" s="107">
        <v>0</v>
      </c>
      <c r="K35" s="114">
        <f t="shared" ref="K35" si="8">SUM(E35,I35:I37)+SUM(J35:J37)</f>
        <v>0</v>
      </c>
      <c r="M35" s="86"/>
      <c r="N35" s="87"/>
      <c r="O35" s="53"/>
      <c r="P35" s="53"/>
      <c r="Q35" s="53"/>
      <c r="R35" s="53"/>
      <c r="S35" s="88"/>
      <c r="T35" s="88"/>
      <c r="U35" s="24"/>
      <c r="V35" s="24"/>
      <c r="W35" s="88"/>
      <c r="X35" s="88"/>
    </row>
    <row r="36" spans="1:24" x14ac:dyDescent="0.4">
      <c r="A36" s="117"/>
      <c r="B36" s="118"/>
      <c r="C36" s="117"/>
      <c r="D36" s="116"/>
      <c r="E36" s="116"/>
      <c r="F36" s="41" t="s">
        <v>3</v>
      </c>
      <c r="G36" s="42">
        <v>2160</v>
      </c>
      <c r="H36" s="43"/>
      <c r="I36" s="44">
        <f t="shared" si="6"/>
        <v>0</v>
      </c>
      <c r="J36" s="110">
        <v>0</v>
      </c>
      <c r="K36" s="115"/>
      <c r="M36" s="86"/>
      <c r="N36" s="87"/>
      <c r="O36" s="54"/>
      <c r="P36" s="54"/>
      <c r="Q36" s="54"/>
      <c r="R36" s="54"/>
      <c r="S36" s="89"/>
      <c r="T36" s="89"/>
      <c r="U36" s="19"/>
      <c r="V36" s="19"/>
      <c r="W36" s="89"/>
      <c r="X36" s="89"/>
    </row>
    <row r="37" spans="1:24" x14ac:dyDescent="0.4">
      <c r="A37" s="117"/>
      <c r="B37" s="118"/>
      <c r="C37" s="117"/>
      <c r="D37" s="116"/>
      <c r="E37" s="116"/>
      <c r="F37" s="37" t="s">
        <v>4</v>
      </c>
      <c r="G37" s="38">
        <v>9025</v>
      </c>
      <c r="H37" s="39"/>
      <c r="I37" s="40">
        <f t="shared" si="6"/>
        <v>0</v>
      </c>
      <c r="J37" s="110">
        <v>0</v>
      </c>
      <c r="K37" s="115"/>
      <c r="M37" s="84"/>
      <c r="N37" s="85"/>
      <c r="O37" s="85"/>
      <c r="P37" s="82"/>
      <c r="Q37" s="85"/>
      <c r="R37" s="82"/>
      <c r="S37" s="52"/>
      <c r="T37" s="25"/>
      <c r="U37" s="7"/>
      <c r="V37" s="7"/>
      <c r="W37" s="82"/>
      <c r="X37" s="82"/>
    </row>
    <row r="38" spans="1:24" x14ac:dyDescent="0.4">
      <c r="A38" s="117">
        <v>4</v>
      </c>
      <c r="B38" s="118" t="s">
        <v>63</v>
      </c>
      <c r="C38" s="117">
        <v>10</v>
      </c>
      <c r="D38" s="116"/>
      <c r="E38" s="116">
        <f>C38*D38*12</f>
        <v>0</v>
      </c>
      <c r="F38" s="34" t="s">
        <v>2</v>
      </c>
      <c r="G38" s="35">
        <v>1440</v>
      </c>
      <c r="H38" s="36"/>
      <c r="I38" s="112">
        <f t="shared" si="6"/>
        <v>0</v>
      </c>
      <c r="J38" s="107">
        <v>0</v>
      </c>
      <c r="K38" s="114">
        <f t="shared" ref="K38" si="9">SUM(E38,I38:I40)+SUM(J38:J40)</f>
        <v>0</v>
      </c>
      <c r="M38" s="83"/>
      <c r="N38" s="83"/>
      <c r="O38" s="85"/>
      <c r="P38" s="83"/>
      <c r="Q38" s="83"/>
      <c r="R38" s="82"/>
      <c r="S38" s="52"/>
      <c r="T38" s="25"/>
      <c r="U38" s="7"/>
      <c r="V38" s="7"/>
      <c r="W38" s="82"/>
      <c r="X38" s="82"/>
    </row>
    <row r="39" spans="1:24" x14ac:dyDescent="0.4">
      <c r="A39" s="117"/>
      <c r="B39" s="118"/>
      <c r="C39" s="117"/>
      <c r="D39" s="116"/>
      <c r="E39" s="116"/>
      <c r="F39" s="41" t="s">
        <v>3</v>
      </c>
      <c r="G39" s="42">
        <v>2160</v>
      </c>
      <c r="H39" s="43"/>
      <c r="I39" s="44">
        <f t="shared" si="6"/>
        <v>0</v>
      </c>
      <c r="J39" s="110">
        <v>0</v>
      </c>
      <c r="K39" s="115"/>
      <c r="M39" s="83"/>
      <c r="N39" s="83"/>
      <c r="O39" s="85"/>
      <c r="P39" s="83"/>
      <c r="Q39" s="83"/>
      <c r="R39" s="83"/>
      <c r="S39" s="52"/>
      <c r="T39" s="25"/>
      <c r="U39" s="7"/>
      <c r="V39" s="7"/>
      <c r="W39" s="82"/>
      <c r="X39" s="82"/>
    </row>
    <row r="40" spans="1:24" x14ac:dyDescent="0.4">
      <c r="A40" s="117"/>
      <c r="B40" s="118"/>
      <c r="C40" s="117"/>
      <c r="D40" s="116"/>
      <c r="E40" s="116"/>
      <c r="F40" s="37" t="s">
        <v>4</v>
      </c>
      <c r="G40" s="38">
        <v>9746</v>
      </c>
      <c r="H40" s="39"/>
      <c r="I40" s="40">
        <f t="shared" si="6"/>
        <v>0</v>
      </c>
      <c r="J40" s="111">
        <v>0</v>
      </c>
      <c r="K40" s="115"/>
      <c r="M40" s="83"/>
      <c r="N40" s="83"/>
      <c r="O40" s="85"/>
      <c r="P40" s="83"/>
      <c r="Q40" s="83"/>
      <c r="R40" s="83"/>
      <c r="S40" s="52"/>
      <c r="T40" s="25"/>
      <c r="U40" s="7"/>
      <c r="V40" s="7"/>
      <c r="W40" s="82"/>
      <c r="X40" s="82"/>
    </row>
    <row r="41" spans="1:24" x14ac:dyDescent="0.4">
      <c r="A41" s="26"/>
      <c r="B41" s="26"/>
      <c r="C41" s="46"/>
      <c r="D41" s="26"/>
      <c r="E41" s="26"/>
      <c r="F41" s="26"/>
      <c r="G41" s="49"/>
      <c r="H41" s="49"/>
      <c r="I41" s="91" t="s">
        <v>31</v>
      </c>
      <c r="J41" s="50" t="s">
        <v>32</v>
      </c>
      <c r="K41" s="92">
        <f>ROUNDDOWN(L7+K15+K17+K19+K21+K29+K32+K35+K38,0)</f>
        <v>0</v>
      </c>
      <c r="L41" s="49" t="s">
        <v>33</v>
      </c>
    </row>
    <row r="42" spans="1:24" x14ac:dyDescent="0.4">
      <c r="A42" s="26"/>
      <c r="B42" s="26"/>
      <c r="C42" s="46"/>
      <c r="D42" s="26"/>
      <c r="E42" s="26"/>
      <c r="F42" s="26"/>
      <c r="G42" s="49"/>
      <c r="H42" s="49"/>
      <c r="I42" s="49"/>
      <c r="J42" s="74"/>
      <c r="K42" s="49"/>
    </row>
    <row r="43" spans="1:24" x14ac:dyDescent="0.4">
      <c r="A43" s="26"/>
      <c r="B43" s="26"/>
      <c r="C43" s="46"/>
      <c r="D43" s="26"/>
      <c r="E43" s="26"/>
      <c r="F43" s="26"/>
      <c r="G43" s="50" t="s">
        <v>34</v>
      </c>
      <c r="H43" s="50" t="s">
        <v>34</v>
      </c>
      <c r="I43" s="49" t="s">
        <v>35</v>
      </c>
      <c r="J43" s="50" t="s">
        <v>36</v>
      </c>
      <c r="K43" s="75">
        <f>ROUNDUP(K41*100/110,0)</f>
        <v>0</v>
      </c>
      <c r="L43" s="49" t="s">
        <v>37</v>
      </c>
    </row>
    <row r="44" spans="1:24" ht="18.75" customHeight="1" x14ac:dyDescent="0.4">
      <c r="A44" s="26"/>
      <c r="B44" s="26"/>
      <c r="C44" s="46"/>
      <c r="D44" s="26"/>
      <c r="E44" s="26"/>
      <c r="F44" s="26"/>
      <c r="G44" s="49"/>
      <c r="H44" s="119" t="s">
        <v>47</v>
      </c>
      <c r="I44" s="120"/>
      <c r="J44" s="120"/>
      <c r="K44" s="49"/>
    </row>
    <row r="45" spans="1:24" x14ac:dyDescent="0.4">
      <c r="A45" s="26"/>
      <c r="B45" s="26"/>
      <c r="C45" s="46"/>
      <c r="D45" s="26"/>
      <c r="E45" s="26"/>
      <c r="F45" s="26"/>
      <c r="G45" s="26"/>
      <c r="H45" s="47"/>
      <c r="I45" s="26"/>
      <c r="J45" s="26"/>
      <c r="K45" s="48"/>
    </row>
    <row r="46" spans="1:24" x14ac:dyDescent="0.4">
      <c r="A46" s="45" t="s">
        <v>27</v>
      </c>
    </row>
    <row r="47" spans="1:24" x14ac:dyDescent="0.4">
      <c r="A47" s="45" t="s">
        <v>28</v>
      </c>
    </row>
    <row r="48" spans="1:24" x14ac:dyDescent="0.4">
      <c r="A48" s="45" t="s">
        <v>71</v>
      </c>
    </row>
    <row r="49" spans="1:12" x14ac:dyDescent="0.4">
      <c r="A49" s="45" t="s">
        <v>29</v>
      </c>
    </row>
    <row r="50" spans="1:12" x14ac:dyDescent="0.4">
      <c r="A50" s="45" t="s">
        <v>30</v>
      </c>
    </row>
    <row r="51" spans="1:12" x14ac:dyDescent="0.4">
      <c r="A51" s="113" t="s">
        <v>70</v>
      </c>
      <c r="B51" s="113"/>
      <c r="C51" s="113"/>
      <c r="D51" s="113"/>
      <c r="E51" s="113"/>
      <c r="F51" s="113"/>
      <c r="G51" s="113"/>
      <c r="H51" s="113"/>
      <c r="I51" s="113"/>
      <c r="J51" s="113"/>
      <c r="K51" s="113"/>
      <c r="L51" s="113"/>
    </row>
    <row r="59" spans="1:12" ht="18.75" customHeight="1" x14ac:dyDescent="0.4"/>
    <row r="64" spans="1:12" x14ac:dyDescent="0.4">
      <c r="K64" s="1"/>
    </row>
  </sheetData>
  <protectedRanges>
    <protectedRange sqref="I1:L3" name="範囲1_1"/>
  </protectedRanges>
  <mergeCells count="70">
    <mergeCell ref="A1:F1"/>
    <mergeCell ref="A3:F3"/>
    <mergeCell ref="A2:F2"/>
    <mergeCell ref="B21:B22"/>
    <mergeCell ref="G5:H5"/>
    <mergeCell ref="G6:H6"/>
    <mergeCell ref="D19:D20"/>
    <mergeCell ref="C19:C20"/>
    <mergeCell ref="E15:E16"/>
    <mergeCell ref="D15:D16"/>
    <mergeCell ref="C15:C16"/>
    <mergeCell ref="B15:B16"/>
    <mergeCell ref="A7:A10"/>
    <mergeCell ref="B7:B10"/>
    <mergeCell ref="A5:A6"/>
    <mergeCell ref="B5:B6"/>
    <mergeCell ref="A15:A16"/>
    <mergeCell ref="A21:A22"/>
    <mergeCell ref="A19:A20"/>
    <mergeCell ref="B17:B18"/>
    <mergeCell ref="A17:A18"/>
    <mergeCell ref="B19:B20"/>
    <mergeCell ref="C7:C10"/>
    <mergeCell ref="D7:D10"/>
    <mergeCell ref="E7:E10"/>
    <mergeCell ref="K21:K22"/>
    <mergeCell ref="F13:G13"/>
    <mergeCell ref="F14:G14"/>
    <mergeCell ref="E17:E18"/>
    <mergeCell ref="D17:D18"/>
    <mergeCell ref="C17:C18"/>
    <mergeCell ref="E19:E20"/>
    <mergeCell ref="E21:E22"/>
    <mergeCell ref="D21:D22"/>
    <mergeCell ref="C21:C22"/>
    <mergeCell ref="F28:G28"/>
    <mergeCell ref="A38:A40"/>
    <mergeCell ref="E38:E40"/>
    <mergeCell ref="A29:A31"/>
    <mergeCell ref="A35:A37"/>
    <mergeCell ref="E29:E31"/>
    <mergeCell ref="D29:D31"/>
    <mergeCell ref="C29:C31"/>
    <mergeCell ref="A32:A34"/>
    <mergeCell ref="E32:E34"/>
    <mergeCell ref="D32:D34"/>
    <mergeCell ref="C32:C34"/>
    <mergeCell ref="B32:B34"/>
    <mergeCell ref="B27:B28"/>
    <mergeCell ref="A27:A28"/>
    <mergeCell ref="F27:G27"/>
    <mergeCell ref="L7:L10"/>
    <mergeCell ref="K15:K16"/>
    <mergeCell ref="K17:K18"/>
    <mergeCell ref="K19:K20"/>
    <mergeCell ref="F7:F10"/>
    <mergeCell ref="A51:L51"/>
    <mergeCell ref="K29:K31"/>
    <mergeCell ref="K32:K34"/>
    <mergeCell ref="K35:K37"/>
    <mergeCell ref="K38:K40"/>
    <mergeCell ref="D38:D40"/>
    <mergeCell ref="C38:C40"/>
    <mergeCell ref="B38:B40"/>
    <mergeCell ref="B29:B31"/>
    <mergeCell ref="D35:D37"/>
    <mergeCell ref="C35:C37"/>
    <mergeCell ref="B35:B37"/>
    <mergeCell ref="E35:E37"/>
    <mergeCell ref="H44:J44"/>
  </mergeCells>
  <phoneticPr fontId="1"/>
  <pageMargins left="0.51181102362204722" right="0.31496062992125984"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9A6BD-A141-492E-8E32-A871BEAF4049}">
  <dimension ref="A1:AH6"/>
  <sheetViews>
    <sheetView workbookViewId="0">
      <selection activeCell="S4" sqref="S4"/>
    </sheetView>
  </sheetViews>
  <sheetFormatPr defaultRowHeight="18.75" x14ac:dyDescent="0.4"/>
  <cols>
    <col min="1" max="36" width="3.75" customWidth="1"/>
    <col min="37" max="41" width="6.25" customWidth="1"/>
  </cols>
  <sheetData>
    <row r="1" spans="1:34" ht="42" customHeight="1" x14ac:dyDescent="0.4">
      <c r="A1" s="73"/>
      <c r="B1" s="68"/>
      <c r="C1" s="68"/>
      <c r="D1" s="68"/>
      <c r="E1" s="68"/>
      <c r="F1" s="72"/>
      <c r="G1" s="72"/>
      <c r="H1" s="72"/>
      <c r="I1" s="72"/>
      <c r="J1" s="68"/>
      <c r="K1" s="68"/>
      <c r="L1" s="68"/>
      <c r="M1" s="68"/>
      <c r="N1" s="71"/>
      <c r="O1" s="71"/>
      <c r="P1" s="71"/>
      <c r="Q1" s="71"/>
      <c r="R1" s="71"/>
      <c r="S1" s="71"/>
      <c r="T1" s="68"/>
      <c r="U1" s="68"/>
      <c r="V1" s="68"/>
      <c r="W1" s="68"/>
      <c r="X1" s="68"/>
      <c r="Y1" s="68"/>
      <c r="Z1" s="68"/>
      <c r="AA1" s="68"/>
      <c r="AE1" s="67"/>
      <c r="AF1" s="67"/>
      <c r="AG1" s="67"/>
      <c r="AH1" s="67"/>
    </row>
    <row r="2" spans="1:34" x14ac:dyDescent="0.4">
      <c r="A2" s="68"/>
      <c r="B2" s="68"/>
      <c r="C2" s="68"/>
      <c r="D2" s="68"/>
      <c r="E2" s="68"/>
      <c r="F2" s="68"/>
      <c r="G2" s="68"/>
      <c r="H2" s="68"/>
      <c r="I2" s="68"/>
      <c r="J2" s="68"/>
      <c r="K2" s="68"/>
      <c r="L2" s="68"/>
      <c r="M2" s="68"/>
      <c r="N2" s="68"/>
      <c r="O2" s="68"/>
      <c r="P2" s="68"/>
      <c r="Q2" s="68"/>
      <c r="R2" s="68"/>
      <c r="S2" s="68"/>
      <c r="T2" s="68"/>
      <c r="U2" s="68"/>
      <c r="V2" s="68"/>
      <c r="W2" s="68"/>
      <c r="X2" s="68"/>
      <c r="Y2" s="68"/>
      <c r="Z2" s="68"/>
      <c r="AA2" s="68"/>
    </row>
    <row r="3" spans="1:34" x14ac:dyDescent="0.4">
      <c r="A3" s="67"/>
      <c r="B3" s="67"/>
      <c r="C3" s="67"/>
      <c r="D3" s="67"/>
      <c r="E3" s="67"/>
      <c r="F3" s="67"/>
      <c r="G3" s="67"/>
      <c r="H3" s="67"/>
      <c r="I3" s="67"/>
      <c r="J3" s="67"/>
      <c r="K3" s="67"/>
      <c r="L3" s="67"/>
      <c r="M3" s="67"/>
      <c r="N3" s="70"/>
      <c r="O3" s="69"/>
      <c r="P3" s="67"/>
      <c r="Q3" s="67"/>
      <c r="R3" s="67"/>
      <c r="S3" s="67"/>
      <c r="T3" s="67"/>
      <c r="U3" s="67"/>
      <c r="V3" s="67"/>
      <c r="W3" s="67"/>
      <c r="X3" s="67"/>
      <c r="Y3" s="67"/>
      <c r="Z3" s="67"/>
      <c r="AA3" s="67"/>
    </row>
    <row r="4" spans="1:34" x14ac:dyDescent="0.4">
      <c r="A4" s="67"/>
      <c r="B4" s="67"/>
      <c r="C4" s="67"/>
      <c r="D4" s="67"/>
      <c r="E4" s="67"/>
      <c r="F4" s="67"/>
      <c r="G4" s="67"/>
      <c r="H4" s="67"/>
      <c r="I4" s="67"/>
      <c r="J4" s="67"/>
      <c r="K4" s="67"/>
      <c r="L4" s="67"/>
      <c r="M4" s="67"/>
      <c r="N4" s="69"/>
      <c r="O4" s="69"/>
      <c r="P4" s="67"/>
      <c r="Q4" s="67"/>
      <c r="R4" s="67"/>
      <c r="S4" s="67"/>
      <c r="T4" s="67"/>
      <c r="U4" s="67"/>
      <c r="V4" s="67"/>
      <c r="W4" s="67"/>
      <c r="X4" s="67"/>
      <c r="Y4" s="67"/>
      <c r="Z4" s="67"/>
      <c r="AA4" s="67"/>
    </row>
    <row r="5" spans="1:34" x14ac:dyDescent="0.4">
      <c r="A5" s="67"/>
      <c r="B5" s="67"/>
      <c r="C5" s="67"/>
      <c r="D5" s="67"/>
      <c r="E5" s="67"/>
      <c r="F5" s="67"/>
      <c r="G5" s="67"/>
      <c r="H5" s="67"/>
      <c r="I5" s="67"/>
      <c r="J5" s="67"/>
      <c r="K5" s="67"/>
      <c r="L5" s="67"/>
      <c r="M5" s="67"/>
      <c r="N5" s="69"/>
      <c r="O5" s="69"/>
      <c r="P5" s="67"/>
      <c r="Q5" s="67"/>
      <c r="R5" s="67"/>
      <c r="S5" s="67"/>
      <c r="T5" s="67"/>
      <c r="U5" s="67"/>
      <c r="V5" s="67"/>
      <c r="W5" s="67"/>
      <c r="X5" s="67"/>
      <c r="Y5" s="67"/>
      <c r="Z5" s="67"/>
      <c r="AA5" s="67"/>
    </row>
    <row r="6" spans="1:34" x14ac:dyDescent="0.4">
      <c r="A6" s="67"/>
      <c r="B6" s="67"/>
      <c r="C6" s="67"/>
      <c r="D6" s="67"/>
      <c r="E6" s="67"/>
      <c r="F6" s="67"/>
      <c r="G6" s="67"/>
      <c r="H6" s="67"/>
      <c r="I6" s="67"/>
      <c r="J6" s="67"/>
      <c r="K6" s="67"/>
      <c r="L6" s="67"/>
      <c r="M6" s="67"/>
      <c r="N6" s="69"/>
      <c r="O6" s="69"/>
      <c r="P6" s="67"/>
      <c r="Q6" s="67"/>
      <c r="R6" s="67"/>
      <c r="S6" s="67"/>
      <c r="T6" s="67"/>
      <c r="U6" s="67"/>
      <c r="V6" s="67"/>
      <c r="W6" s="67"/>
      <c r="X6" s="67"/>
      <c r="Y6" s="67"/>
      <c r="Z6" s="67"/>
      <c r="AA6" s="67"/>
    </row>
  </sheetData>
  <phoneticPr fontId="1"/>
  <pageMargins left="0.31496062992125984" right="0.31496062992125984" top="0.35433070866141736" bottom="0.35433070866141736"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総務課</dc:creator>
  <cp:lastModifiedBy>総務課</cp:lastModifiedBy>
  <cp:lastPrinted>2022-11-18T11:15:19Z</cp:lastPrinted>
  <dcterms:created xsi:type="dcterms:W3CDTF">2021-04-25T23:43:16Z</dcterms:created>
  <dcterms:modified xsi:type="dcterms:W3CDTF">2022-11-18T11:15:20Z</dcterms:modified>
</cp:coreProperties>
</file>